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aldana\Desktop\SAAL\2023\JuGo-COCODI\JuGo\3a SSesion\"/>
    </mc:Choice>
  </mc:AlternateContent>
  <xr:revisionPtr revIDLastSave="0" documentId="8_{C4BDB3BA-56E4-40B7-9E74-B66F06DCEF17}" xr6:coauthVersionLast="47" xr6:coauthVersionMax="47" xr10:uidLastSave="{00000000-0000-0000-0000-000000000000}"/>
  <bookViews>
    <workbookView xWindow="-120" yWindow="-120" windowWidth="29040" windowHeight="15720" xr2:uid="{77F42604-B2DB-46C3-A6D4-524BB86AA8EB}"/>
  </bookViews>
  <sheets>
    <sheet name="2do Trim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" l="1"/>
  <c r="K42" i="1"/>
  <c r="I42" i="1"/>
  <c r="H42" i="1"/>
  <c r="G42" i="1"/>
  <c r="F42" i="1"/>
  <c r="E42" i="1"/>
  <c r="D42" i="1"/>
  <c r="L40" i="1"/>
  <c r="K40" i="1"/>
  <c r="I40" i="1"/>
  <c r="G40" i="1"/>
  <c r="L39" i="1"/>
  <c r="K39" i="1"/>
  <c r="I39" i="1"/>
  <c r="H39" i="1"/>
  <c r="G39" i="1"/>
  <c r="F39" i="1"/>
  <c r="E39" i="1"/>
  <c r="D39" i="1"/>
  <c r="L38" i="1"/>
  <c r="K38" i="1"/>
  <c r="I38" i="1"/>
  <c r="H38" i="1"/>
  <c r="G38" i="1"/>
  <c r="F38" i="1"/>
  <c r="E38" i="1"/>
  <c r="D38" i="1"/>
  <c r="L37" i="1"/>
  <c r="K37" i="1"/>
  <c r="I37" i="1"/>
  <c r="H37" i="1"/>
  <c r="G37" i="1"/>
  <c r="F37" i="1"/>
  <c r="E37" i="1"/>
  <c r="D37" i="1"/>
  <c r="L36" i="1"/>
  <c r="K36" i="1"/>
  <c r="I36" i="1"/>
  <c r="H36" i="1"/>
  <c r="G36" i="1"/>
  <c r="F36" i="1"/>
  <c r="F43" i="1" s="1"/>
  <c r="E36" i="1"/>
  <c r="E43" i="1" s="1"/>
  <c r="D36" i="1"/>
  <c r="D43" i="1" s="1"/>
  <c r="L29" i="1"/>
  <c r="K29" i="1"/>
  <c r="I29" i="1"/>
  <c r="H29" i="1"/>
  <c r="G29" i="1"/>
  <c r="F29" i="1"/>
  <c r="E29" i="1"/>
  <c r="D29" i="1"/>
  <c r="M28" i="1"/>
  <c r="J28" i="1"/>
  <c r="M27" i="1"/>
  <c r="J27" i="1"/>
  <c r="M26" i="1"/>
  <c r="J26" i="1"/>
  <c r="L19" i="1"/>
  <c r="K19" i="1"/>
  <c r="I19" i="1"/>
  <c r="H19" i="1"/>
  <c r="G19" i="1"/>
  <c r="F19" i="1"/>
  <c r="E19" i="1"/>
  <c r="D19" i="1"/>
  <c r="M18" i="1"/>
  <c r="M42" i="1" s="1"/>
  <c r="J18" i="1"/>
  <c r="J42" i="1" s="1"/>
  <c r="M16" i="1"/>
  <c r="M40" i="1" s="1"/>
  <c r="J16" i="1"/>
  <c r="J40" i="1" s="1"/>
  <c r="M15" i="1"/>
  <c r="J15" i="1"/>
  <c r="M14" i="1"/>
  <c r="J14" i="1"/>
  <c r="M13" i="1"/>
  <c r="J13" i="1"/>
  <c r="M12" i="1"/>
  <c r="M36" i="1" s="1"/>
  <c r="J12" i="1"/>
  <c r="M38" i="1" l="1"/>
  <c r="M37" i="1"/>
  <c r="J29" i="1"/>
  <c r="M29" i="1"/>
  <c r="J38" i="1"/>
  <c r="J37" i="1"/>
  <c r="K43" i="1"/>
  <c r="M39" i="1"/>
  <c r="J39" i="1"/>
  <c r="L43" i="1"/>
  <c r="M19" i="1"/>
  <c r="I43" i="1"/>
  <c r="J19" i="1"/>
  <c r="J36" i="1"/>
  <c r="H43" i="1"/>
  <c r="G43" i="1"/>
  <c r="M43" i="1" l="1"/>
  <c r="J43" i="1"/>
</calcChain>
</file>

<file path=xl/sharedStrings.xml><?xml version="1.0" encoding="utf-8"?>
<sst xmlns="http://schemas.openxmlformats.org/spreadsheetml/2006/main" count="70" uniqueCount="29">
  <si>
    <t>Hospital Regional de Alta Especialidad del Bajio</t>
  </si>
  <si>
    <t>Cifras Preliminares</t>
  </si>
  <si>
    <t>(pesos)</t>
  </si>
  <si>
    <t>Recursos Fiscales</t>
  </si>
  <si>
    <t>Anual</t>
  </si>
  <si>
    <t>Tipo y Objeto del Gasto</t>
  </si>
  <si>
    <t>Ejercido</t>
  </si>
  <si>
    <t>Autorizado</t>
  </si>
  <si>
    <t>Modificado</t>
  </si>
  <si>
    <t>Ampliaciones/Reducciones</t>
  </si>
  <si>
    <t>Disponible</t>
  </si>
  <si>
    <t>GASTO CORRIENTE</t>
  </si>
  <si>
    <t>Servicios Personales</t>
  </si>
  <si>
    <t>Materiales y Suministros</t>
  </si>
  <si>
    <t>Servicios Generales</t>
  </si>
  <si>
    <t>TRANSFERENCIAS, ASIGNACIONES, SUBSIDIOS Y OTRAS AYUDAS</t>
  </si>
  <si>
    <t>INVERSIONES FINANCIERAS Y OTRAS PROVISIONES</t>
  </si>
  <si>
    <t>GASTO DE CAPITAL</t>
  </si>
  <si>
    <t>Servicios Generales (PPS)</t>
  </si>
  <si>
    <t>TOTAL</t>
  </si>
  <si>
    <t>Recursos Propios</t>
  </si>
  <si>
    <t>Al Periodo</t>
  </si>
  <si>
    <t>Transferencias Asignaciones Subsidios y Otras Ayudas</t>
  </si>
  <si>
    <t xml:space="preserve">TOTAL </t>
  </si>
  <si>
    <t>Fiscal + Propio</t>
  </si>
  <si>
    <t>El Presupuesto Original autorizado para el Ejercicio Fiscal 2023 es por $ 1,473,454,885.00. Recurso Fiscal $ 1,443,454,885.00 distribuidos en el capitulo 1000 $ 687,339,986, en  el  2000  $ 133,438,271.00 , en el 3000 $ 108,525,865.00 y en el PPS $ 354,822,000.00, en el 7000 $159,328,763; y de recurso propio $ 30,000,000.00 distribuidos en el capitulo 2000 $ 14,435,074.00, en el 3000  $ 15,532,990.00 y en el  4000 $ 31,936.00</t>
  </si>
  <si>
    <t>Al Periodo 2023</t>
  </si>
  <si>
    <t>Estado del Ejercicio del Presupuesto 2do trimestre 2023</t>
  </si>
  <si>
    <t>Al periodo se ha ejercido un total de $ 712,589,802.03; de Recurso Fiscal $ 708,131,318.88 distribuidos en el capitulo 1000 $ 312,495,907.42, en el  2000 $ 131,781,788.27,  en el 3000 $ 119,842,578.06 y en el PPS $ 144,011,045.13 y capitulo 4000 $0; de Recursos Propios $ 4,458,483.15, distrubuidos en el capitulo 2000 $ 2,342,735.78,  en el 3000 $ 2,114,875.65, en el capitulo 4000 $ 871.12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</si>
</sst>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4" fontId="0" fillId="0" borderId="7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4" fontId="0" fillId="0" borderId="12" xfId="0" applyNumberFormat="1" applyBorder="1"/>
    <xf numFmtId="4" fontId="0" fillId="0" borderId="10" xfId="0" applyNumberFormat="1" applyBorder="1"/>
    <xf numFmtId="4" fontId="0" fillId="4" borderId="10" xfId="0" applyNumberFormat="1" applyFill="1" applyBorder="1"/>
    <xf numFmtId="4" fontId="3" fillId="0" borderId="10" xfId="0" applyNumberFormat="1" applyFont="1" applyBorder="1"/>
    <xf numFmtId="4" fontId="0" fillId="0" borderId="13" xfId="0" applyNumberFormat="1" applyBorder="1"/>
    <xf numFmtId="0" fontId="0" fillId="0" borderId="14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0" borderId="15" xfId="0" applyNumberFormat="1" applyBorder="1"/>
    <xf numFmtId="0" fontId="2" fillId="5" borderId="15" xfId="0" applyFont="1" applyFill="1" applyBorder="1" applyAlignment="1">
      <alignment horizontal="center"/>
    </xf>
    <xf numFmtId="0" fontId="0" fillId="0" borderId="15" xfId="0" applyBorder="1"/>
    <xf numFmtId="4" fontId="0" fillId="4" borderId="13" xfId="0" applyNumberFormat="1" applyFill="1" applyBorder="1"/>
    <xf numFmtId="4" fontId="2" fillId="0" borderId="2" xfId="0" applyNumberFormat="1" applyFont="1" applyBorder="1"/>
    <xf numFmtId="0" fontId="2" fillId="2" borderId="2" xfId="0" applyFont="1" applyFill="1" applyBorder="1" applyAlignment="1">
      <alignment horizontal="centerContinuous" wrapText="1"/>
    </xf>
    <xf numFmtId="0" fontId="0" fillId="0" borderId="7" xfId="0" applyBorder="1"/>
    <xf numFmtId="4" fontId="0" fillId="0" borderId="11" xfId="0" applyNumberFormat="1" applyBorder="1"/>
    <xf numFmtId="4" fontId="0" fillId="0" borderId="14" xfId="0" applyNumberFormat="1" applyBorder="1"/>
    <xf numFmtId="4" fontId="0" fillId="0" borderId="0" xfId="0" applyNumberFormat="1"/>
    <xf numFmtId="0" fontId="2" fillId="2" borderId="2" xfId="0" applyFont="1" applyFill="1" applyBorder="1" applyAlignment="1">
      <alignment horizontal="center" wrapText="1"/>
    </xf>
    <xf numFmtId="4" fontId="2" fillId="5" borderId="13" xfId="0" applyNumberFormat="1" applyFont="1" applyFill="1" applyBorder="1"/>
    <xf numFmtId="4" fontId="2" fillId="5" borderId="15" xfId="0" applyNumberFormat="1" applyFont="1" applyFill="1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1938710</xdr:colOff>
      <xdr:row>0</xdr:row>
      <xdr:rowOff>75826</xdr:rowOff>
    </xdr:from>
    <xdr:to>
      <xdr:col>2</xdr:col>
      <xdr:colOff>2971820</xdr:colOff>
      <xdr:row>5</xdr:row>
      <xdr:rowOff>144597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01E47BC-A1BE-4E18-9010-26D5B3B12F5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954111" y="75826"/>
          <a:ext cx="1033110" cy="1066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30897</xdr:rowOff>
    </xdr:from>
    <xdr:to>
      <xdr:col>2</xdr:col>
      <xdr:colOff>1437189</xdr:colOff>
      <xdr:row>6</xdr:row>
      <xdr:rowOff>6005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71EBDEFB-B9FF-4AA0-8D75-8DCFA047359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30897"/>
          <a:ext cx="2452590" cy="116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740283</xdr:colOff>
      <xdr:row>0</xdr:row>
      <xdr:rowOff>161745</xdr:rowOff>
    </xdr:from>
    <xdr:to>
      <xdr:col>12</xdr:col>
      <xdr:colOff>1</xdr:colOff>
      <xdr:row>7</xdr:row>
      <xdr:rowOff>53915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607E7A44-F2E5-449D-B29D-BC69CF8CF0E6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0373113" y="161745"/>
          <a:ext cx="2368822" cy="126700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BE592-9EC0-49B1-95F7-4578E694C4B3}">
  <dimension ref="A3:M50"/>
  <sheetViews>
    <sheetView tabSelected="1" topLeftCell="A3" zoomScale="106" zoomScaleNormal="106" workbookViewId="0">
      <selection activeCell="A49" sqref="A49"/>
    </sheetView>
  </sheetViews>
  <sheetFormatPr baseColWidth="10" defaultRowHeight="15" x14ac:dyDescent="0.25"/>
  <cols>
    <col min="1" max="1" width="3.7109375" customWidth="1"/>
    <col min="3" max="3" width="48.85546875" customWidth="1"/>
    <col min="4" max="4" width="16" hidden="1" customWidth="1"/>
    <col min="5" max="6" width="15.7109375" customWidth="1"/>
    <col min="7" max="8" width="16" bestFit="1" customWidth="1"/>
    <col min="9" max="9" width="16.7109375" customWidth="1"/>
    <col min="10" max="10" width="14.85546875" customWidth="1"/>
    <col min="11" max="11" width="15.7109375" customWidth="1"/>
    <col min="12" max="12" width="16" bestFit="1" customWidth="1"/>
    <col min="13" max="13" width="15.28515625" bestFit="1" customWidth="1"/>
  </cols>
  <sheetData>
    <row r="3" spans="1:13" ht="18.75" x14ac:dyDescent="0.3">
      <c r="B3" s="44" t="s">
        <v>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x14ac:dyDescent="0.25">
      <c r="B4" s="45" t="s">
        <v>27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x14ac:dyDescent="0.25"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x14ac:dyDescent="0.25">
      <c r="B6" s="45" t="s">
        <v>2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8" spans="1:13" x14ac:dyDescent="0.25">
      <c r="B8" s="46"/>
      <c r="C8" s="46"/>
      <c r="D8" s="3"/>
      <c r="G8" s="2"/>
      <c r="H8" s="2"/>
      <c r="I8" s="2"/>
      <c r="J8" s="2"/>
      <c r="K8" s="2"/>
      <c r="L8" s="2"/>
      <c r="M8" s="2"/>
    </row>
    <row r="9" spans="1:13" x14ac:dyDescent="0.25">
      <c r="B9" s="47" t="s">
        <v>3</v>
      </c>
      <c r="C9" s="47"/>
      <c r="D9" s="5">
        <v>2020</v>
      </c>
      <c r="E9" s="5">
        <v>2021</v>
      </c>
      <c r="F9" s="6">
        <v>2022</v>
      </c>
      <c r="G9" s="48" t="s">
        <v>4</v>
      </c>
      <c r="H9" s="49"/>
      <c r="I9" s="48" t="s">
        <v>26</v>
      </c>
      <c r="J9" s="50"/>
      <c r="K9" s="50"/>
      <c r="L9" s="50"/>
      <c r="M9" s="49"/>
    </row>
    <row r="10" spans="1:13" ht="30" x14ac:dyDescent="0.25">
      <c r="A10" s="7"/>
      <c r="B10" s="51" t="s">
        <v>5</v>
      </c>
      <c r="C10" s="52"/>
      <c r="D10" s="8" t="s">
        <v>6</v>
      </c>
      <c r="E10" s="8" t="s">
        <v>6</v>
      </c>
      <c r="F10" s="8" t="s">
        <v>6</v>
      </c>
      <c r="G10" s="9" t="s">
        <v>7</v>
      </c>
      <c r="H10" s="9" t="s">
        <v>8</v>
      </c>
      <c r="I10" s="40" t="s">
        <v>7</v>
      </c>
      <c r="J10" s="41" t="s">
        <v>9</v>
      </c>
      <c r="K10" s="41" t="s">
        <v>8</v>
      </c>
      <c r="L10" s="41" t="s">
        <v>6</v>
      </c>
      <c r="M10" s="41" t="s">
        <v>10</v>
      </c>
    </row>
    <row r="11" spans="1:13" ht="15" customHeight="1" x14ac:dyDescent="0.25">
      <c r="B11" s="10" t="s">
        <v>11</v>
      </c>
      <c r="C11" s="11"/>
      <c r="D11" s="12"/>
      <c r="E11" s="12"/>
      <c r="F11" s="12"/>
      <c r="G11" s="11"/>
      <c r="H11" s="11"/>
      <c r="I11" s="13"/>
      <c r="J11" s="13"/>
      <c r="K11" s="13"/>
      <c r="L11" s="13"/>
      <c r="M11" s="14"/>
    </row>
    <row r="12" spans="1:13" x14ac:dyDescent="0.25">
      <c r="B12" s="15">
        <v>1000</v>
      </c>
      <c r="C12" s="16" t="s">
        <v>12</v>
      </c>
      <c r="D12" s="17">
        <v>576438951</v>
      </c>
      <c r="E12" s="17">
        <v>662625647</v>
      </c>
      <c r="F12" s="17">
        <v>686844787</v>
      </c>
      <c r="G12" s="18">
        <v>687339986</v>
      </c>
      <c r="H12" s="19">
        <v>760382223</v>
      </c>
      <c r="I12" s="18">
        <v>282190539</v>
      </c>
      <c r="J12" s="18">
        <f>K12-I12</f>
        <v>30720564.810000002</v>
      </c>
      <c r="K12" s="18">
        <v>312911103.81</v>
      </c>
      <c r="L12" s="18">
        <v>312495907.42000002</v>
      </c>
      <c r="M12" s="18">
        <f>K12-L12</f>
        <v>415196.38999998569</v>
      </c>
    </row>
    <row r="13" spans="1:13" x14ac:dyDescent="0.25">
      <c r="B13" s="15">
        <v>2000</v>
      </c>
      <c r="C13" s="16" t="s">
        <v>13</v>
      </c>
      <c r="D13" s="17">
        <v>125116316</v>
      </c>
      <c r="E13" s="17">
        <v>212242830</v>
      </c>
      <c r="F13" s="17">
        <v>225153214</v>
      </c>
      <c r="G13" s="18">
        <v>133438271</v>
      </c>
      <c r="H13" s="19">
        <v>231702415.58999997</v>
      </c>
      <c r="I13" s="18">
        <v>77946840</v>
      </c>
      <c r="J13" s="18">
        <f t="shared" ref="J13:J18" si="0">K13-I13</f>
        <v>57868170.180000007</v>
      </c>
      <c r="K13" s="20">
        <v>135815010.18000001</v>
      </c>
      <c r="L13" s="18">
        <v>131781788.27000001</v>
      </c>
      <c r="M13" s="20">
        <f>K13-L13</f>
        <v>4033221.9099999964</v>
      </c>
    </row>
    <row r="14" spans="1:13" x14ac:dyDescent="0.25">
      <c r="B14" s="15">
        <v>3000</v>
      </c>
      <c r="C14" s="16" t="s">
        <v>14</v>
      </c>
      <c r="D14" s="17">
        <v>127167676</v>
      </c>
      <c r="E14" s="17">
        <v>194434666</v>
      </c>
      <c r="F14" s="17">
        <v>236908444</v>
      </c>
      <c r="G14" s="18">
        <v>108525865</v>
      </c>
      <c r="H14" s="19">
        <v>190479666.91000003</v>
      </c>
      <c r="I14" s="18">
        <v>61075505</v>
      </c>
      <c r="J14" s="18">
        <f t="shared" si="0"/>
        <v>58841979.779999971</v>
      </c>
      <c r="K14" s="18">
        <v>119917484.77999997</v>
      </c>
      <c r="L14" s="18">
        <v>119842578.06</v>
      </c>
      <c r="M14" s="21">
        <f>K14-L14</f>
        <v>74906.719999969006</v>
      </c>
    </row>
    <row r="15" spans="1:13" x14ac:dyDescent="0.25">
      <c r="B15" s="22">
        <v>4000</v>
      </c>
      <c r="C15" s="23" t="s">
        <v>15</v>
      </c>
      <c r="D15" s="24">
        <v>0</v>
      </c>
      <c r="E15" s="24">
        <v>91832254</v>
      </c>
      <c r="F15" s="24">
        <v>22944055</v>
      </c>
      <c r="G15" s="24">
        <v>0</v>
      </c>
      <c r="H15" s="24">
        <v>0</v>
      </c>
      <c r="I15" s="24">
        <v>0</v>
      </c>
      <c r="J15" s="24">
        <f t="shared" si="0"/>
        <v>0</v>
      </c>
      <c r="K15" s="24">
        <v>0</v>
      </c>
      <c r="L15" s="24">
        <v>0</v>
      </c>
      <c r="M15" s="25">
        <f>K15-L15</f>
        <v>0</v>
      </c>
    </row>
    <row r="16" spans="1:13" x14ac:dyDescent="0.25">
      <c r="B16" s="22">
        <v>7000</v>
      </c>
      <c r="C16" s="23" t="s">
        <v>16</v>
      </c>
      <c r="D16" s="24"/>
      <c r="E16" s="24">
        <v>0</v>
      </c>
      <c r="F16" s="24">
        <v>0</v>
      </c>
      <c r="G16" s="24">
        <v>159328763</v>
      </c>
      <c r="H16" s="24">
        <v>0</v>
      </c>
      <c r="I16" s="24">
        <v>79664382</v>
      </c>
      <c r="J16" s="24">
        <f t="shared" si="0"/>
        <v>-79664382</v>
      </c>
      <c r="K16" s="24">
        <v>0</v>
      </c>
      <c r="L16" s="24">
        <v>0</v>
      </c>
      <c r="M16" s="25">
        <f>K16-L16</f>
        <v>0</v>
      </c>
    </row>
    <row r="17" spans="2:13" x14ac:dyDescent="0.25">
      <c r="B17" s="53" t="s">
        <v>17</v>
      </c>
      <c r="C17" s="54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2:13" x14ac:dyDescent="0.25">
      <c r="B18" s="22">
        <v>3000</v>
      </c>
      <c r="C18" s="27" t="s">
        <v>18</v>
      </c>
      <c r="D18" s="21">
        <v>288421476</v>
      </c>
      <c r="E18" s="21">
        <v>282836839</v>
      </c>
      <c r="F18" s="21">
        <v>355022976</v>
      </c>
      <c r="G18" s="21">
        <v>354822000</v>
      </c>
      <c r="H18" s="28">
        <v>354822000</v>
      </c>
      <c r="I18" s="21">
        <v>162000000</v>
      </c>
      <c r="J18" s="21">
        <f t="shared" si="0"/>
        <v>-16604633.150000006</v>
      </c>
      <c r="K18" s="21">
        <v>145395366.84999999</v>
      </c>
      <c r="L18" s="21">
        <v>144011045.13</v>
      </c>
      <c r="M18" s="21">
        <f>K18-L18</f>
        <v>1384321.7199999988</v>
      </c>
    </row>
    <row r="19" spans="2:13" x14ac:dyDescent="0.25">
      <c r="B19" s="4"/>
      <c r="C19" s="4" t="s">
        <v>19</v>
      </c>
      <c r="D19" s="29">
        <f>D12+D13+D14+D18+D15</f>
        <v>1117144419</v>
      </c>
      <c r="E19" s="29">
        <f>E12+E13+E14+E18+E15+E16</f>
        <v>1443972236</v>
      </c>
      <c r="F19" s="29">
        <f>F12+F13+F14+F18+F15+F16</f>
        <v>1526873476</v>
      </c>
      <c r="G19" s="29">
        <f t="shared" ref="G19:M19" si="1">G12+G13+G14+G18+G15+G16</f>
        <v>1443454885</v>
      </c>
      <c r="H19" s="29">
        <f t="shared" si="1"/>
        <v>1537386305.5</v>
      </c>
      <c r="I19" s="29">
        <f t="shared" si="1"/>
        <v>662877266</v>
      </c>
      <c r="J19" s="29">
        <f t="shared" si="1"/>
        <v>51161699.619999975</v>
      </c>
      <c r="K19" s="29">
        <f t="shared" si="1"/>
        <v>714038965.62</v>
      </c>
      <c r="L19" s="29">
        <f t="shared" si="1"/>
        <v>708131318.88</v>
      </c>
      <c r="M19" s="29">
        <f t="shared" si="1"/>
        <v>5907646.7399999499</v>
      </c>
    </row>
    <row r="22" spans="2:13" x14ac:dyDescent="0.25">
      <c r="B22" s="46"/>
      <c r="C22" s="46"/>
      <c r="G22" s="2"/>
      <c r="H22" s="2"/>
      <c r="I22" s="2"/>
      <c r="J22" s="2"/>
      <c r="K22" s="2"/>
      <c r="L22" s="2"/>
      <c r="M22" s="2"/>
    </row>
    <row r="23" spans="2:13" x14ac:dyDescent="0.25">
      <c r="B23" s="47" t="s">
        <v>20</v>
      </c>
      <c r="C23" s="47"/>
      <c r="D23" s="5">
        <v>2020</v>
      </c>
      <c r="E23" s="5">
        <v>2021</v>
      </c>
      <c r="F23" s="6"/>
      <c r="G23" s="48" t="s">
        <v>4</v>
      </c>
      <c r="H23" s="49"/>
      <c r="I23" s="30" t="s">
        <v>21</v>
      </c>
      <c r="J23" s="30"/>
      <c r="K23" s="30"/>
      <c r="L23" s="30"/>
      <c r="M23" s="30"/>
    </row>
    <row r="24" spans="2:13" ht="30" x14ac:dyDescent="0.25">
      <c r="B24" s="42" t="s">
        <v>5</v>
      </c>
      <c r="C24" s="43"/>
      <c r="D24" s="8" t="s">
        <v>6</v>
      </c>
      <c r="E24" s="8" t="s">
        <v>6</v>
      </c>
      <c r="F24" s="8"/>
      <c r="G24" s="9" t="s">
        <v>7</v>
      </c>
      <c r="H24" s="9" t="s">
        <v>8</v>
      </c>
      <c r="I24" s="9" t="s">
        <v>7</v>
      </c>
      <c r="J24" s="8" t="s">
        <v>9</v>
      </c>
      <c r="K24" s="8" t="s">
        <v>8</v>
      </c>
      <c r="L24" s="8" t="s">
        <v>6</v>
      </c>
      <c r="M24" s="8" t="s">
        <v>10</v>
      </c>
    </row>
    <row r="25" spans="2:13" ht="15" customHeight="1" x14ac:dyDescent="0.25">
      <c r="B25" s="10" t="s">
        <v>11</v>
      </c>
      <c r="C25" s="11"/>
      <c r="D25" s="13"/>
      <c r="E25" s="13"/>
      <c r="F25" s="31"/>
      <c r="G25" s="11"/>
      <c r="H25" s="11"/>
      <c r="I25" s="13"/>
      <c r="J25" s="14"/>
      <c r="K25" s="14"/>
      <c r="L25" s="14"/>
      <c r="M25" s="13"/>
    </row>
    <row r="26" spans="2:13" x14ac:dyDescent="0.25">
      <c r="B26" s="15">
        <v>2000</v>
      </c>
      <c r="C26" s="16" t="s">
        <v>13</v>
      </c>
      <c r="D26" s="18">
        <v>140538659</v>
      </c>
      <c r="E26" s="18">
        <v>17116014</v>
      </c>
      <c r="F26" s="18">
        <v>10055865</v>
      </c>
      <c r="G26" s="18">
        <v>14435074</v>
      </c>
      <c r="H26" s="18">
        <v>14435074</v>
      </c>
      <c r="I26" s="18">
        <v>2342735.7799999998</v>
      </c>
      <c r="J26" s="18">
        <f>K26-I26</f>
        <v>0</v>
      </c>
      <c r="K26" s="18">
        <v>2342735.7799999998</v>
      </c>
      <c r="L26" s="18">
        <v>2342735.7799999998</v>
      </c>
      <c r="M26" s="18">
        <f>K26-L26</f>
        <v>0</v>
      </c>
    </row>
    <row r="27" spans="2:13" x14ac:dyDescent="0.25">
      <c r="B27" s="15">
        <v>3000</v>
      </c>
      <c r="C27" t="s">
        <v>14</v>
      </c>
      <c r="D27" s="18">
        <v>92593283</v>
      </c>
      <c r="E27" s="18">
        <v>20876090</v>
      </c>
      <c r="F27" s="32">
        <v>9912199</v>
      </c>
      <c r="G27" s="32">
        <v>15532990</v>
      </c>
      <c r="H27" s="32">
        <v>15532990</v>
      </c>
      <c r="I27" s="32">
        <v>2114875.65</v>
      </c>
      <c r="J27" s="18">
        <f t="shared" ref="J27:J28" si="2">K27-I27</f>
        <v>0</v>
      </c>
      <c r="K27" s="32">
        <v>2114875.65</v>
      </c>
      <c r="L27" s="32">
        <v>2114875.65</v>
      </c>
      <c r="M27" s="18">
        <f>K27-L27</f>
        <v>0</v>
      </c>
    </row>
    <row r="28" spans="2:13" x14ac:dyDescent="0.25">
      <c r="B28" s="22">
        <v>4000</v>
      </c>
      <c r="C28" s="23" t="s">
        <v>22</v>
      </c>
      <c r="D28" s="21">
        <v>3750</v>
      </c>
      <c r="E28" s="21">
        <v>31933</v>
      </c>
      <c r="F28" s="33">
        <v>31936</v>
      </c>
      <c r="G28" s="33">
        <v>31936</v>
      </c>
      <c r="H28" s="33">
        <v>31936</v>
      </c>
      <c r="I28" s="33">
        <v>871.72</v>
      </c>
      <c r="J28" s="21">
        <f t="shared" si="2"/>
        <v>0</v>
      </c>
      <c r="K28" s="33">
        <v>871.72</v>
      </c>
      <c r="L28" s="33">
        <v>871.72</v>
      </c>
      <c r="M28" s="18">
        <f>K28-L28</f>
        <v>0</v>
      </c>
    </row>
    <row r="29" spans="2:13" x14ac:dyDescent="0.25">
      <c r="B29" s="4"/>
      <c r="C29" s="4" t="s">
        <v>23</v>
      </c>
      <c r="D29" s="29">
        <f>SUM(D26:D28)</f>
        <v>233135692</v>
      </c>
      <c r="E29" s="29">
        <f>SUM(E26:E28)</f>
        <v>38024037</v>
      </c>
      <c r="F29" s="29">
        <f>SUM(F26:F28)</f>
        <v>20000000</v>
      </c>
      <c r="G29" s="29">
        <f>SUM(G26:G28)</f>
        <v>30000000</v>
      </c>
      <c r="H29" s="29">
        <f>SUM(H26:H28)</f>
        <v>30000000</v>
      </c>
      <c r="I29" s="29">
        <f t="shared" ref="I29:L29" si="3">SUM(I26:I28)</f>
        <v>4458483.1499999994</v>
      </c>
      <c r="J29" s="29">
        <f t="shared" si="3"/>
        <v>0</v>
      </c>
      <c r="K29" s="29">
        <f>SUM(K26:K28)</f>
        <v>4458483.1499999994</v>
      </c>
      <c r="L29" s="29">
        <f t="shared" si="3"/>
        <v>4458483.1499999994</v>
      </c>
      <c r="M29" s="29">
        <f>SUM(M26:M28)</f>
        <v>0</v>
      </c>
    </row>
    <row r="30" spans="2:13" x14ac:dyDescent="0.25">
      <c r="M30" s="34"/>
    </row>
    <row r="31" spans="2:13" x14ac:dyDescent="0.25">
      <c r="K31" s="34"/>
      <c r="M31" s="34"/>
    </row>
    <row r="32" spans="2:13" x14ac:dyDescent="0.25">
      <c r="B32" s="46"/>
      <c r="C32" s="46"/>
      <c r="D32" s="1"/>
      <c r="E32" s="1"/>
      <c r="F32" s="1"/>
      <c r="G32" s="2"/>
      <c r="H32" s="2"/>
      <c r="I32" s="2"/>
      <c r="J32" s="2"/>
      <c r="K32" s="2"/>
      <c r="L32" s="2"/>
      <c r="M32" s="2"/>
    </row>
    <row r="33" spans="2:13" x14ac:dyDescent="0.25">
      <c r="B33" s="47" t="s">
        <v>24</v>
      </c>
      <c r="C33" s="47"/>
      <c r="D33" s="5">
        <v>2020</v>
      </c>
      <c r="E33" s="5">
        <v>2021</v>
      </c>
      <c r="F33" s="6">
        <v>2022</v>
      </c>
      <c r="G33" s="48" t="s">
        <v>4</v>
      </c>
      <c r="H33" s="49"/>
      <c r="I33" s="35" t="s">
        <v>21</v>
      </c>
      <c r="J33" s="35"/>
      <c r="K33" s="35"/>
      <c r="L33" s="35"/>
      <c r="M33" s="35"/>
    </row>
    <row r="34" spans="2:13" ht="30" x14ac:dyDescent="0.25">
      <c r="B34" s="42" t="s">
        <v>5</v>
      </c>
      <c r="C34" s="43"/>
      <c r="D34" s="8" t="s">
        <v>6</v>
      </c>
      <c r="E34" s="8" t="s">
        <v>6</v>
      </c>
      <c r="F34" s="8" t="s">
        <v>6</v>
      </c>
      <c r="G34" s="9" t="s">
        <v>7</v>
      </c>
      <c r="H34" s="9" t="s">
        <v>8</v>
      </c>
      <c r="I34" s="9" t="s">
        <v>7</v>
      </c>
      <c r="J34" s="8" t="s">
        <v>9</v>
      </c>
      <c r="K34" s="8" t="s">
        <v>8</v>
      </c>
      <c r="L34" s="8" t="s">
        <v>6</v>
      </c>
      <c r="M34" s="8" t="s">
        <v>10</v>
      </c>
    </row>
    <row r="35" spans="2:13" ht="15" customHeight="1" x14ac:dyDescent="0.25">
      <c r="B35" s="10" t="s">
        <v>11</v>
      </c>
      <c r="C35" s="11"/>
      <c r="D35" s="13"/>
      <c r="E35" s="13"/>
      <c r="F35" s="31"/>
      <c r="G35" s="11"/>
      <c r="H35" s="11"/>
      <c r="I35" s="13"/>
      <c r="J35" s="13"/>
      <c r="K35" s="13"/>
      <c r="L35" s="13"/>
      <c r="M35" s="13"/>
    </row>
    <row r="36" spans="2:13" x14ac:dyDescent="0.25">
      <c r="B36" s="15">
        <v>1000</v>
      </c>
      <c r="C36" s="16" t="s">
        <v>12</v>
      </c>
      <c r="D36" s="18">
        <f>D12</f>
        <v>576438951</v>
      </c>
      <c r="E36" s="18">
        <f t="shared" ref="E36:M36" si="4">E12</f>
        <v>662625647</v>
      </c>
      <c r="F36" s="18">
        <f t="shared" si="4"/>
        <v>686844787</v>
      </c>
      <c r="G36" s="17">
        <f t="shared" si="4"/>
        <v>687339986</v>
      </c>
      <c r="H36" s="17">
        <f t="shared" si="4"/>
        <v>760382223</v>
      </c>
      <c r="I36" s="18">
        <f t="shared" si="4"/>
        <v>282190539</v>
      </c>
      <c r="J36" s="18">
        <f t="shared" si="4"/>
        <v>30720564.810000002</v>
      </c>
      <c r="K36" s="18">
        <f t="shared" si="4"/>
        <v>312911103.81</v>
      </c>
      <c r="L36" s="18">
        <f t="shared" si="4"/>
        <v>312495907.42000002</v>
      </c>
      <c r="M36" s="18">
        <f t="shared" si="4"/>
        <v>415196.38999998569</v>
      </c>
    </row>
    <row r="37" spans="2:13" x14ac:dyDescent="0.25">
      <c r="B37" s="15">
        <v>2000</v>
      </c>
      <c r="C37" s="16" t="s">
        <v>13</v>
      </c>
      <c r="D37" s="18">
        <f>D13+D26</f>
        <v>265654975</v>
      </c>
      <c r="E37" s="18">
        <f t="shared" ref="E37:M38" si="5">E13+E26</f>
        <v>229358844</v>
      </c>
      <c r="F37" s="18">
        <f t="shared" si="5"/>
        <v>235209079</v>
      </c>
      <c r="G37" s="17">
        <f t="shared" si="5"/>
        <v>147873345</v>
      </c>
      <c r="H37" s="17">
        <f t="shared" si="5"/>
        <v>246137489.58999997</v>
      </c>
      <c r="I37" s="18">
        <f t="shared" si="5"/>
        <v>80289575.780000001</v>
      </c>
      <c r="J37" s="18">
        <f t="shared" si="5"/>
        <v>57868170.180000007</v>
      </c>
      <c r="K37" s="18">
        <f t="shared" si="5"/>
        <v>138157745.96000001</v>
      </c>
      <c r="L37" s="18">
        <f t="shared" si="5"/>
        <v>134124524.05000001</v>
      </c>
      <c r="M37" s="18">
        <f t="shared" si="5"/>
        <v>4033221.9099999964</v>
      </c>
    </row>
    <row r="38" spans="2:13" x14ac:dyDescent="0.25">
      <c r="B38" s="15">
        <v>3000</v>
      </c>
      <c r="C38" s="16" t="s">
        <v>14</v>
      </c>
      <c r="D38" s="18">
        <f>D14+D27</f>
        <v>219760959</v>
      </c>
      <c r="E38" s="18">
        <f t="shared" si="5"/>
        <v>215310756</v>
      </c>
      <c r="F38" s="18">
        <f t="shared" si="5"/>
        <v>246820643</v>
      </c>
      <c r="G38" s="17">
        <f t="shared" si="5"/>
        <v>124058855</v>
      </c>
      <c r="H38" s="17">
        <f t="shared" si="5"/>
        <v>206012656.91000003</v>
      </c>
      <c r="I38" s="18">
        <f t="shared" si="5"/>
        <v>63190380.649999999</v>
      </c>
      <c r="J38" s="18">
        <f t="shared" si="5"/>
        <v>58841979.779999971</v>
      </c>
      <c r="K38" s="18">
        <f t="shared" si="5"/>
        <v>122032360.42999998</v>
      </c>
      <c r="L38" s="18">
        <f t="shared" si="5"/>
        <v>121957453.71000001</v>
      </c>
      <c r="M38" s="18">
        <f t="shared" si="5"/>
        <v>74906.719999969006</v>
      </c>
    </row>
    <row r="39" spans="2:13" x14ac:dyDescent="0.25">
      <c r="B39" s="22">
        <v>4000</v>
      </c>
      <c r="C39" s="23" t="s">
        <v>22</v>
      </c>
      <c r="D39" s="21">
        <f>+D28+D15</f>
        <v>3750</v>
      </c>
      <c r="E39" s="21">
        <f>+E28+E15</f>
        <v>91864187</v>
      </c>
      <c r="F39" s="21">
        <f>+F28+F15</f>
        <v>22975991</v>
      </c>
      <c r="G39" s="24">
        <f>G28+G15</f>
        <v>31936</v>
      </c>
      <c r="H39" s="24">
        <f t="shared" ref="H39:M39" si="6">+H28+H15</f>
        <v>31936</v>
      </c>
      <c r="I39" s="33">
        <f t="shared" si="6"/>
        <v>871.72</v>
      </c>
      <c r="J39" s="33">
        <f t="shared" si="6"/>
        <v>0</v>
      </c>
      <c r="K39" s="33">
        <f t="shared" si="6"/>
        <v>871.72</v>
      </c>
      <c r="L39" s="21">
        <f t="shared" si="6"/>
        <v>871.72</v>
      </c>
      <c r="M39" s="21">
        <f t="shared" si="6"/>
        <v>0</v>
      </c>
    </row>
    <row r="40" spans="2:13" x14ac:dyDescent="0.25">
      <c r="B40" s="22">
        <v>7000</v>
      </c>
      <c r="C40" s="23" t="s">
        <v>16</v>
      </c>
      <c r="D40" s="21"/>
      <c r="E40" s="21"/>
      <c r="F40" s="24"/>
      <c r="G40" s="24">
        <f>+G16</f>
        <v>159328763</v>
      </c>
      <c r="H40" s="24"/>
      <c r="I40" s="33">
        <f>+I16</f>
        <v>79664382</v>
      </c>
      <c r="J40" s="33">
        <f>+J16</f>
        <v>-79664382</v>
      </c>
      <c r="K40" s="33">
        <f>+K16</f>
        <v>0</v>
      </c>
      <c r="L40" s="21">
        <f>+L16</f>
        <v>0</v>
      </c>
      <c r="M40" s="21">
        <f>+M16</f>
        <v>0</v>
      </c>
    </row>
    <row r="41" spans="2:13" x14ac:dyDescent="0.25">
      <c r="B41" s="56" t="s">
        <v>17</v>
      </c>
      <c r="C41" s="57"/>
      <c r="D41" s="36"/>
      <c r="E41" s="36"/>
      <c r="F41" s="37"/>
      <c r="G41" s="26"/>
      <c r="H41" s="26"/>
      <c r="I41" s="36"/>
      <c r="J41" s="36"/>
      <c r="K41" s="36"/>
      <c r="L41" s="36"/>
      <c r="M41" s="36"/>
    </row>
    <row r="42" spans="2:13" x14ac:dyDescent="0.25">
      <c r="B42" s="22">
        <v>3000</v>
      </c>
      <c r="C42" s="27" t="s">
        <v>18</v>
      </c>
      <c r="D42" s="18">
        <f>D18</f>
        <v>288421476</v>
      </c>
      <c r="E42" s="18">
        <f>E18</f>
        <v>282836839</v>
      </c>
      <c r="F42" s="18">
        <f>F18</f>
        <v>355022976</v>
      </c>
      <c r="G42" s="25">
        <f t="shared" ref="G42:L42" si="7">G18</f>
        <v>354822000</v>
      </c>
      <c r="H42" s="25">
        <f t="shared" si="7"/>
        <v>354822000</v>
      </c>
      <c r="I42" s="21">
        <f t="shared" si="7"/>
        <v>162000000</v>
      </c>
      <c r="J42" s="21">
        <f t="shared" si="7"/>
        <v>-16604633.150000006</v>
      </c>
      <c r="K42" s="21">
        <f t="shared" si="7"/>
        <v>145395366.84999999</v>
      </c>
      <c r="L42" s="21">
        <f t="shared" si="7"/>
        <v>144011045.13</v>
      </c>
      <c r="M42" s="18">
        <f>M18</f>
        <v>1384321.7199999988</v>
      </c>
    </row>
    <row r="43" spans="2:13" x14ac:dyDescent="0.25">
      <c r="B43" s="4"/>
      <c r="C43" s="4" t="s">
        <v>19</v>
      </c>
      <c r="D43" s="29">
        <f>D36+D37+D38+D39+D42</f>
        <v>1350280111</v>
      </c>
      <c r="E43" s="29">
        <f>E36+E37+E38+E39+E42</f>
        <v>1481996273</v>
      </c>
      <c r="F43" s="29">
        <f>F36+F37+F38+F39+F42</f>
        <v>1546873476</v>
      </c>
      <c r="G43" s="38">
        <f>G36+G37+G38+G39+G42+G40</f>
        <v>1473454885</v>
      </c>
      <c r="H43" s="38">
        <f t="shared" ref="H43:M43" si="8">H36+H37+H38+H39+H42+H40</f>
        <v>1567386305.5</v>
      </c>
      <c r="I43" s="38">
        <f t="shared" si="8"/>
        <v>667335749.14999998</v>
      </c>
      <c r="J43" s="38">
        <f t="shared" si="8"/>
        <v>51161699.619999975</v>
      </c>
      <c r="K43" s="38">
        <f t="shared" si="8"/>
        <v>718497448.76999998</v>
      </c>
      <c r="L43" s="38">
        <f t="shared" si="8"/>
        <v>712589802.03000009</v>
      </c>
      <c r="M43" s="38">
        <f t="shared" si="8"/>
        <v>5907646.7399999499</v>
      </c>
    </row>
    <row r="44" spans="2:13" x14ac:dyDescent="0.25">
      <c r="D44" s="16"/>
      <c r="E44" s="34"/>
      <c r="F44" s="34"/>
      <c r="G44" s="34"/>
      <c r="H44" s="34"/>
      <c r="I44" s="34"/>
      <c r="J44" s="34"/>
      <c r="K44" s="34"/>
      <c r="L44" s="34"/>
      <c r="M44" s="34"/>
    </row>
    <row r="45" spans="2:13" x14ac:dyDescent="0.25">
      <c r="D45" s="4"/>
      <c r="G45" s="34"/>
      <c r="H45" s="34"/>
      <c r="I45" s="34"/>
      <c r="J45" s="34"/>
      <c r="K45" s="34"/>
      <c r="L45" s="34"/>
      <c r="M45" s="34"/>
    </row>
    <row r="46" spans="2:13" ht="50.25" customHeight="1" x14ac:dyDescent="0.25">
      <c r="B46" s="55" t="s">
        <v>25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</row>
    <row r="48" spans="2:13" ht="36" customHeight="1" x14ac:dyDescent="0.25">
      <c r="B48" s="55" t="s">
        <v>28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50" spans="4:4" x14ac:dyDescent="0.25">
      <c r="D50" s="39"/>
    </row>
  </sheetData>
  <mergeCells count="21">
    <mergeCell ref="B48:M48"/>
    <mergeCell ref="B32:C32"/>
    <mergeCell ref="B33:C33"/>
    <mergeCell ref="G33:H33"/>
    <mergeCell ref="B34:C34"/>
    <mergeCell ref="B41:C41"/>
    <mergeCell ref="B46:M46"/>
    <mergeCell ref="B24:C24"/>
    <mergeCell ref="B3:M3"/>
    <mergeCell ref="B4:M4"/>
    <mergeCell ref="B5:M5"/>
    <mergeCell ref="B6:M6"/>
    <mergeCell ref="B8:C8"/>
    <mergeCell ref="B9:C9"/>
    <mergeCell ref="G9:H9"/>
    <mergeCell ref="I9:M9"/>
    <mergeCell ref="B10:C10"/>
    <mergeCell ref="B17:C17"/>
    <mergeCell ref="B22:C22"/>
    <mergeCell ref="B23:C23"/>
    <mergeCell ref="G23:H23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LUNA PEREZ</dc:creator>
  <cp:lastModifiedBy>LAURA PATRICIA SALDANA ARELLANO</cp:lastModifiedBy>
  <cp:lastPrinted>2023-04-28T16:11:40Z</cp:lastPrinted>
  <dcterms:created xsi:type="dcterms:W3CDTF">2023-04-18T21:07:40Z</dcterms:created>
  <dcterms:modified xsi:type="dcterms:W3CDTF">2023-07-12T15:39:23Z</dcterms:modified>
</cp:coreProperties>
</file>