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cmunozc\Desktop\PRESUPUESTOS\2020\JUGO\2do Trimestre\"/>
    </mc:Choice>
  </mc:AlternateContent>
  <xr:revisionPtr revIDLastSave="0" documentId="13_ncr:1_{213EB65C-9F09-4BFA-B321-46D29890F8CD}" xr6:coauthVersionLast="45" xr6:coauthVersionMax="45" xr10:uidLastSave="{00000000-0000-0000-0000-000000000000}"/>
  <bookViews>
    <workbookView xWindow="-120" yWindow="-120" windowWidth="21840" windowHeight="13080" xr2:uid="{00000000-000D-0000-FFFF-FFFF00000000}"/>
  </bookViews>
  <sheets>
    <sheet name="Hoja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6" i="1" l="1"/>
  <c r="L26" i="1" s="1"/>
  <c r="J26" i="1" s="1"/>
  <c r="I25" i="1"/>
  <c r="L25" i="1" s="1"/>
  <c r="J25" i="1" s="1"/>
  <c r="I24" i="1"/>
  <c r="L24" i="1" s="1"/>
  <c r="J24" i="1" s="1"/>
  <c r="J27" i="1" s="1"/>
  <c r="I27" i="1" l="1"/>
  <c r="E39" i="1"/>
  <c r="D39" i="1"/>
  <c r="E37" i="1"/>
  <c r="D37" i="1"/>
  <c r="E36" i="1"/>
  <c r="D36" i="1"/>
  <c r="E35" i="1"/>
  <c r="D35" i="1"/>
  <c r="E34" i="1"/>
  <c r="D34" i="1"/>
  <c r="D40" i="1" s="1"/>
  <c r="E17" i="1"/>
  <c r="D17" i="1"/>
  <c r="E40" i="1" l="1"/>
  <c r="H34" i="1"/>
  <c r="K27" i="1"/>
  <c r="F27" i="1"/>
  <c r="G12" i="1"/>
  <c r="G34" i="1" s="1"/>
  <c r="F17" i="1"/>
  <c r="L14" i="1"/>
  <c r="L13" i="1"/>
  <c r="L12" i="1"/>
  <c r="L16" i="1"/>
  <c r="K35" i="1"/>
  <c r="K39" i="1"/>
  <c r="H39" i="1"/>
  <c r="F39" i="1"/>
  <c r="H37" i="1"/>
  <c r="H36" i="1"/>
  <c r="H35" i="1"/>
  <c r="H40" i="1" l="1"/>
  <c r="F36" i="1"/>
  <c r="K38" i="1"/>
  <c r="H38" i="1"/>
  <c r="F38" i="1"/>
  <c r="G16" i="1"/>
  <c r="K17" i="1"/>
  <c r="H17" i="1"/>
  <c r="L15" i="1"/>
  <c r="K15" i="1"/>
  <c r="H15" i="1"/>
  <c r="F15" i="1"/>
  <c r="G15" i="1" l="1"/>
  <c r="G39" i="1"/>
  <c r="G38" i="1" s="1"/>
  <c r="L17" i="1"/>
  <c r="L39" i="1" s="1"/>
  <c r="L38" i="1" s="1"/>
  <c r="L37" i="1"/>
  <c r="L36" i="1"/>
  <c r="G26" i="1"/>
  <c r="G37" i="1" s="1"/>
  <c r="G25" i="1"/>
  <c r="G24" i="1"/>
  <c r="G27" i="1" s="1"/>
  <c r="G14" i="1"/>
  <c r="G13" i="1"/>
  <c r="K37" i="1"/>
  <c r="F37" i="1"/>
  <c r="K36" i="1"/>
  <c r="F35" i="1"/>
  <c r="K34" i="1"/>
  <c r="F34" i="1"/>
  <c r="F40" i="1" l="1"/>
  <c r="K40" i="1"/>
  <c r="G35" i="1"/>
  <c r="G36" i="1"/>
  <c r="L35" i="1"/>
  <c r="G17" i="1"/>
  <c r="L34" i="1"/>
  <c r="L40" i="1" l="1"/>
  <c r="G40" i="1"/>
</calcChain>
</file>

<file path=xl/sharedStrings.xml><?xml version="1.0" encoding="utf-8"?>
<sst xmlns="http://schemas.openxmlformats.org/spreadsheetml/2006/main" count="61" uniqueCount="27">
  <si>
    <t>Hospital Regional de Alta Especialidad del Bajio</t>
  </si>
  <si>
    <t>Cifras Preliminares</t>
  </si>
  <si>
    <t>(pesos)</t>
  </si>
  <si>
    <t>Recursos Fiscales</t>
  </si>
  <si>
    <t>Tipo y Objeto del Gasto</t>
  </si>
  <si>
    <t>GASTO CORRIENTE</t>
  </si>
  <si>
    <t>Servicios Personales</t>
  </si>
  <si>
    <t>Materiales y Suministros</t>
  </si>
  <si>
    <t>Servicios Generales</t>
  </si>
  <si>
    <t>TOTAL DEL GASTO</t>
  </si>
  <si>
    <t>Recursos Propios</t>
  </si>
  <si>
    <t>Fiscal + Propio</t>
  </si>
  <si>
    <t>Ampliaciones/Reducciones</t>
  </si>
  <si>
    <t>Disponible</t>
  </si>
  <si>
    <t>GASTO DE CAPITAL</t>
  </si>
  <si>
    <t>Servicios Generales (PPS)</t>
  </si>
  <si>
    <t>Estado del Ejercicio del Presupuesto 2do trimestre 2020</t>
  </si>
  <si>
    <t>Transferencias Asignaciones Subsidios y Otras Ayudas</t>
  </si>
  <si>
    <t>Anual</t>
  </si>
  <si>
    <t>Al Periodo</t>
  </si>
  <si>
    <t>Autorizado</t>
  </si>
  <si>
    <t>Modificado</t>
  </si>
  <si>
    <t>El Presupuesto Original autorizado para el Ejercicio Fiscal 2020 es por $ 1,433,415,937.00. Recurso Fiscal $ 1,131,479,023.00 distribuidos en el capitulo 1000 $ 585,231,290.00, en                el  2000 $ 118,165,347.00 , en el 3000  $ 95,796,386.00 y en el PPS $ 332,286,000.00; y de recurso propio $ 301,936,914.00 distribuidos en el capitulo 2000 $ 187,399,995.00, en el              3000  $ 114,486,919.00 y en el  4000 $ 50,000.00</t>
  </si>
  <si>
    <t>Al periodo se ha ejercido un total de $ 623,997,688.96; de Recurso Fiscal $ 551,809,849.50 distribuidos en el capitulo 1000 $ 252,182,242.86, en el  2000 $ 73,292,265.09,  en el                3000 $ 80,309,128.54 y en el PPS $ 146,026,213.01; de Recursos Propios $ 72,187,839.46, distrubuidos en el capitulo 2000 $ 41,791,747.66  y en el 3000 $ 30,396,091.80</t>
  </si>
  <si>
    <t>Ejercido</t>
  </si>
  <si>
    <t>%</t>
  </si>
  <si>
    <t>Modificado (Real Captado)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</si>
</sst>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"/>
  </numFmts>
  <fonts count="4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4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5" xfId="0" applyBorder="1"/>
    <xf numFmtId="0" fontId="0" fillId="0" borderId="7" xfId="0" applyBorder="1"/>
    <xf numFmtId="4" fontId="0" fillId="0" borderId="8" xfId="0" applyNumberFormat="1" applyBorder="1"/>
    <xf numFmtId="4" fontId="0" fillId="0" borderId="0" xfId="0" applyNumberFormat="1"/>
    <xf numFmtId="4" fontId="2" fillId="0" borderId="8" xfId="0" applyNumberFormat="1" applyFont="1" applyBorder="1"/>
    <xf numFmtId="0" fontId="0" fillId="0" borderId="10" xfId="0" applyBorder="1"/>
    <xf numFmtId="4" fontId="0" fillId="0" borderId="11" xfId="0" applyNumberFormat="1" applyBorder="1"/>
    <xf numFmtId="0" fontId="0" fillId="0" borderId="0" xfId="0" applyBorder="1"/>
    <xf numFmtId="4" fontId="0" fillId="0" borderId="6" xfId="0" applyNumberFormat="1" applyBorder="1"/>
    <xf numFmtId="0" fontId="0" fillId="0" borderId="1" xfId="0" applyBorder="1"/>
    <xf numFmtId="4" fontId="0" fillId="0" borderId="9" xfId="0" applyNumberFormat="1" applyBorder="1"/>
    <xf numFmtId="0" fontId="0" fillId="0" borderId="8" xfId="0" applyBorder="1"/>
    <xf numFmtId="0" fontId="0" fillId="0" borderId="6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1" fillId="0" borderId="2" xfId="0" applyNumberFormat="1" applyFont="1" applyBorder="1"/>
    <xf numFmtId="4" fontId="1" fillId="3" borderId="11" xfId="0" applyNumberFormat="1" applyFont="1" applyFill="1" applyBorder="1"/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 wrapText="1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/>
    </xf>
    <xf numFmtId="0" fontId="1" fillId="0" borderId="1" xfId="0" applyFont="1" applyBorder="1"/>
    <xf numFmtId="4" fontId="0" fillId="0" borderId="7" xfId="0" applyNumberFormat="1" applyBorder="1"/>
    <xf numFmtId="4" fontId="0" fillId="0" borderId="1" xfId="0" applyNumberFormat="1" applyBorder="1"/>
    <xf numFmtId="4" fontId="0" fillId="0" borderId="10" xfId="0" applyNumberFormat="1" applyBorder="1"/>
    <xf numFmtId="4" fontId="1" fillId="0" borderId="2" xfId="0" applyNumberFormat="1" applyFont="1" applyBorder="1" applyAlignment="1">
      <alignment horizontal="center"/>
    </xf>
    <xf numFmtId="4" fontId="1" fillId="5" borderId="2" xfId="0" applyNumberFormat="1" applyFont="1" applyFill="1" applyBorder="1"/>
    <xf numFmtId="164" fontId="0" fillId="0" borderId="0" xfId="0" applyNumberFormat="1"/>
    <xf numFmtId="0" fontId="0" fillId="0" borderId="0" xfId="0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4" borderId="2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2" borderId="2" xfId="0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1" fillId="0" borderId="2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N45"/>
  <sheetViews>
    <sheetView tabSelected="1" workbookViewId="0">
      <selection activeCell="K27" sqref="K27:L27"/>
    </sheetView>
  </sheetViews>
  <sheetFormatPr baseColWidth="10" defaultRowHeight="15" x14ac:dyDescent="0.25"/>
  <cols>
    <col min="1" max="1" width="7.5703125" customWidth="1"/>
    <col min="3" max="3" width="48.85546875" customWidth="1"/>
    <col min="4" max="5" width="15" customWidth="1"/>
    <col min="6" max="6" width="13.7109375" bestFit="1" customWidth="1"/>
    <col min="7" max="7" width="13.7109375" customWidth="1"/>
    <col min="8" max="8" width="13.7109375" bestFit="1" customWidth="1"/>
    <col min="9" max="10" width="13.7109375" hidden="1" customWidth="1"/>
    <col min="11" max="11" width="13.7109375" bestFit="1" customWidth="1"/>
    <col min="12" max="12" width="15.28515625" bestFit="1" customWidth="1"/>
  </cols>
  <sheetData>
    <row r="3" spans="2:12" ht="18.75" x14ac:dyDescent="0.3">
      <c r="B3" s="40" t="s">
        <v>0</v>
      </c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2:12" x14ac:dyDescent="0.25">
      <c r="B4" s="41" t="s">
        <v>16</v>
      </c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2:12" x14ac:dyDescent="0.25">
      <c r="B5" s="41" t="s">
        <v>1</v>
      </c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2:12" x14ac:dyDescent="0.25">
      <c r="B6" s="41" t="s">
        <v>2</v>
      </c>
      <c r="C6" s="41"/>
      <c r="D6" s="41"/>
      <c r="E6" s="41"/>
      <c r="F6" s="41"/>
      <c r="G6" s="41"/>
      <c r="H6" s="41"/>
      <c r="I6" s="41"/>
      <c r="J6" s="41"/>
      <c r="K6" s="41"/>
      <c r="L6" s="41"/>
    </row>
    <row r="8" spans="2:12" x14ac:dyDescent="0.25">
      <c r="B8" s="32" t="s">
        <v>3</v>
      </c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2:12" x14ac:dyDescent="0.25">
      <c r="B9" s="24"/>
      <c r="C9" s="24"/>
      <c r="D9" s="33" t="s">
        <v>18</v>
      </c>
      <c r="E9" s="33"/>
      <c r="F9" s="33" t="s">
        <v>19</v>
      </c>
      <c r="G9" s="33"/>
      <c r="H9" s="33"/>
      <c r="I9" s="33"/>
      <c r="J9" s="33"/>
      <c r="K9" s="33"/>
      <c r="L9" s="33"/>
    </row>
    <row r="10" spans="2:12" ht="30" x14ac:dyDescent="0.25">
      <c r="B10" s="37" t="s">
        <v>4</v>
      </c>
      <c r="C10" s="37"/>
      <c r="D10" s="21" t="s">
        <v>20</v>
      </c>
      <c r="E10" s="21" t="s">
        <v>21</v>
      </c>
      <c r="F10" s="22" t="s">
        <v>20</v>
      </c>
      <c r="G10" s="16" t="s">
        <v>12</v>
      </c>
      <c r="H10" s="16" t="s">
        <v>21</v>
      </c>
      <c r="I10" s="16"/>
      <c r="J10" s="16"/>
      <c r="K10" s="16" t="s">
        <v>24</v>
      </c>
      <c r="L10" s="16" t="s">
        <v>13</v>
      </c>
    </row>
    <row r="11" spans="2:12" x14ac:dyDescent="0.25">
      <c r="B11" s="35" t="s">
        <v>5</v>
      </c>
      <c r="C11" s="36"/>
      <c r="D11" s="20"/>
      <c r="E11" s="20"/>
      <c r="F11" s="1"/>
      <c r="G11" s="1"/>
      <c r="H11" s="1"/>
      <c r="I11" s="1"/>
      <c r="J11" s="1"/>
      <c r="K11" s="1"/>
      <c r="L11" s="12"/>
    </row>
    <row r="12" spans="2:12" x14ac:dyDescent="0.25">
      <c r="B12" s="13">
        <v>1000</v>
      </c>
      <c r="C12" s="2" t="s">
        <v>6</v>
      </c>
      <c r="D12" s="3">
        <v>585231290</v>
      </c>
      <c r="E12" s="3">
        <v>585219848.16000009</v>
      </c>
      <c r="F12" s="3">
        <v>263248725</v>
      </c>
      <c r="G12" s="3">
        <f>H12-F12</f>
        <v>-11058979.420000106</v>
      </c>
      <c r="H12" s="3">
        <v>252189745.57999989</v>
      </c>
      <c r="I12" s="3"/>
      <c r="J12" s="3"/>
      <c r="K12" s="3">
        <v>252182242.8599999</v>
      </c>
      <c r="L12" s="3">
        <f>H12-K12</f>
        <v>7502.7199999988079</v>
      </c>
    </row>
    <row r="13" spans="2:12" x14ac:dyDescent="0.25">
      <c r="B13" s="13">
        <v>2000</v>
      </c>
      <c r="C13" s="2" t="s">
        <v>7</v>
      </c>
      <c r="D13" s="3">
        <v>118165347</v>
      </c>
      <c r="E13" s="3">
        <v>122053571.77</v>
      </c>
      <c r="F13" s="3">
        <v>71118253</v>
      </c>
      <c r="G13" s="3">
        <f t="shared" ref="G13:G16" si="0">H13-F13</f>
        <v>2174012.0900000036</v>
      </c>
      <c r="H13" s="5">
        <v>73292265.090000004</v>
      </c>
      <c r="I13" s="5"/>
      <c r="J13" s="5"/>
      <c r="K13" s="3">
        <v>73292265.090000004</v>
      </c>
      <c r="L13" s="3">
        <f>H13-K13</f>
        <v>0</v>
      </c>
    </row>
    <row r="14" spans="2:12" x14ac:dyDescent="0.25">
      <c r="B14" s="15">
        <v>3000</v>
      </c>
      <c r="C14" s="6" t="s">
        <v>8</v>
      </c>
      <c r="D14" s="3">
        <v>95796386</v>
      </c>
      <c r="E14" s="3">
        <v>125772685.56</v>
      </c>
      <c r="F14" s="7">
        <v>78391525</v>
      </c>
      <c r="G14" s="7">
        <f t="shared" si="0"/>
        <v>1917603.5399999619</v>
      </c>
      <c r="H14" s="7">
        <v>80309128.539999962</v>
      </c>
      <c r="I14" s="7"/>
      <c r="J14" s="7"/>
      <c r="K14" s="7">
        <v>80309128.539999962</v>
      </c>
      <c r="L14" s="3">
        <f>H14-K14</f>
        <v>0</v>
      </c>
    </row>
    <row r="15" spans="2:12" x14ac:dyDescent="0.25">
      <c r="B15" s="38" t="s">
        <v>14</v>
      </c>
      <c r="C15" s="39"/>
      <c r="D15" s="23"/>
      <c r="E15" s="23"/>
      <c r="F15" s="18">
        <f>F16</f>
        <v>149908805</v>
      </c>
      <c r="G15" s="18">
        <f t="shared" ref="G15:L15" si="1">G16</f>
        <v>-3882591.9899999797</v>
      </c>
      <c r="H15" s="18">
        <f t="shared" si="1"/>
        <v>146026213.01000002</v>
      </c>
      <c r="I15" s="18"/>
      <c r="J15" s="18"/>
      <c r="K15" s="18">
        <f t="shared" si="1"/>
        <v>146026213.01000002</v>
      </c>
      <c r="L15" s="18">
        <f t="shared" si="1"/>
        <v>0</v>
      </c>
    </row>
    <row r="16" spans="2:12" x14ac:dyDescent="0.25">
      <c r="B16" s="15">
        <v>3000</v>
      </c>
      <c r="C16" s="6" t="s">
        <v>15</v>
      </c>
      <c r="D16" s="7">
        <v>332286000</v>
      </c>
      <c r="E16" s="7">
        <v>288421475.69999999</v>
      </c>
      <c r="F16" s="7">
        <v>149908805</v>
      </c>
      <c r="G16" s="7">
        <f t="shared" si="0"/>
        <v>-3882591.9899999797</v>
      </c>
      <c r="H16" s="7">
        <v>146026213.01000002</v>
      </c>
      <c r="I16" s="7"/>
      <c r="J16" s="7"/>
      <c r="K16" s="7">
        <v>146026213.01000002</v>
      </c>
      <c r="L16" s="7">
        <f>H16-K16</f>
        <v>0</v>
      </c>
    </row>
    <row r="17" spans="2:14" x14ac:dyDescent="0.25">
      <c r="B17" s="34" t="s">
        <v>9</v>
      </c>
      <c r="C17" s="34"/>
      <c r="D17" s="17">
        <f>D12+D13+D14+D16</f>
        <v>1131479023</v>
      </c>
      <c r="E17" s="17">
        <f>E12+E13+E14+E16</f>
        <v>1121467581.1900001</v>
      </c>
      <c r="F17" s="17">
        <f>F12+F13+F14+F16</f>
        <v>562667308</v>
      </c>
      <c r="G17" s="17">
        <f t="shared" ref="G17:L17" si="2">G12+G13+G14+G16</f>
        <v>-10849955.78000012</v>
      </c>
      <c r="H17" s="17">
        <f t="shared" si="2"/>
        <v>551817352.21999991</v>
      </c>
      <c r="I17" s="17"/>
      <c r="J17" s="17"/>
      <c r="K17" s="17">
        <f t="shared" si="2"/>
        <v>551809849.49999988</v>
      </c>
      <c r="L17" s="17">
        <f t="shared" si="2"/>
        <v>7502.7199999988079</v>
      </c>
    </row>
    <row r="20" spans="2:14" x14ac:dyDescent="0.25">
      <c r="B20" s="32" t="s">
        <v>10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</row>
    <row r="21" spans="2:14" x14ac:dyDescent="0.25">
      <c r="B21" s="24"/>
      <c r="C21" s="24"/>
      <c r="D21" s="33" t="s">
        <v>18</v>
      </c>
      <c r="E21" s="33"/>
      <c r="F21" s="33" t="s">
        <v>19</v>
      </c>
      <c r="G21" s="33"/>
      <c r="H21" s="33"/>
      <c r="I21" s="33"/>
      <c r="J21" s="33"/>
      <c r="K21" s="33"/>
      <c r="L21" s="33"/>
    </row>
    <row r="22" spans="2:14" ht="45" x14ac:dyDescent="0.25">
      <c r="B22" s="37" t="s">
        <v>4</v>
      </c>
      <c r="C22" s="37"/>
      <c r="D22" s="21" t="s">
        <v>20</v>
      </c>
      <c r="E22" s="21" t="s">
        <v>21</v>
      </c>
      <c r="F22" s="22" t="s">
        <v>20</v>
      </c>
      <c r="G22" s="16" t="s">
        <v>12</v>
      </c>
      <c r="H22" s="16" t="s">
        <v>21</v>
      </c>
      <c r="I22" s="16" t="s">
        <v>25</v>
      </c>
      <c r="J22" s="16" t="s">
        <v>26</v>
      </c>
      <c r="K22" s="16" t="s">
        <v>24</v>
      </c>
      <c r="L22" s="16" t="s">
        <v>13</v>
      </c>
    </row>
    <row r="23" spans="2:14" x14ac:dyDescent="0.25">
      <c r="B23" s="35" t="s">
        <v>5</v>
      </c>
      <c r="C23" s="36"/>
      <c r="D23" s="20"/>
      <c r="E23" s="20"/>
      <c r="F23" s="1"/>
      <c r="G23" s="12"/>
      <c r="H23" s="12"/>
      <c r="I23" s="12"/>
      <c r="J23" s="12"/>
      <c r="K23" s="12"/>
      <c r="L23" s="1"/>
    </row>
    <row r="24" spans="2:14" x14ac:dyDescent="0.25">
      <c r="B24" s="13">
        <v>2000</v>
      </c>
      <c r="C24" s="2" t="s">
        <v>7</v>
      </c>
      <c r="D24" s="3">
        <v>187399995</v>
      </c>
      <c r="E24" s="3">
        <v>187399995</v>
      </c>
      <c r="F24" s="3">
        <v>107172000</v>
      </c>
      <c r="G24" s="3">
        <f t="shared" ref="G24:G26" si="3">H24-F24</f>
        <v>-40232067.599161863</v>
      </c>
      <c r="H24" s="3">
        <v>66939932.400838137</v>
      </c>
      <c r="I24" s="3">
        <f>H24/$H$27</f>
        <v>0.61118962944520283</v>
      </c>
      <c r="J24" s="3">
        <f>L24+K24</f>
        <v>64611221.210830919</v>
      </c>
      <c r="K24" s="3">
        <v>41791747.659999967</v>
      </c>
      <c r="L24" s="3">
        <f>$L$27*I24</f>
        <v>22819473.550830953</v>
      </c>
    </row>
    <row r="25" spans="2:14" x14ac:dyDescent="0.25">
      <c r="B25" s="13">
        <v>3000</v>
      </c>
      <c r="C25" s="8" t="s">
        <v>8</v>
      </c>
      <c r="D25" s="9">
        <v>114486919</v>
      </c>
      <c r="E25" s="9">
        <v>114486919</v>
      </c>
      <c r="F25" s="9">
        <v>51916514</v>
      </c>
      <c r="G25" s="3">
        <f t="shared" si="3"/>
        <v>-9338079.0024081394</v>
      </c>
      <c r="H25" s="3">
        <v>42578434.997591861</v>
      </c>
      <c r="I25" s="3">
        <f t="shared" ref="I25:I26" si="4">H25/$H$27</f>
        <v>0.3887589511250984</v>
      </c>
      <c r="J25" s="3">
        <f t="shared" ref="J25:J26" si="5">L25+K25</f>
        <v>44910858.045135304</v>
      </c>
      <c r="K25" s="3">
        <v>30396091.800000031</v>
      </c>
      <c r="L25" s="3">
        <f t="shared" ref="L25:L26" si="6">$L$27*I25</f>
        <v>14514766.245135274</v>
      </c>
    </row>
    <row r="26" spans="2:14" x14ac:dyDescent="0.25">
      <c r="B26" s="14">
        <v>4000</v>
      </c>
      <c r="C26" s="10" t="s">
        <v>17</v>
      </c>
      <c r="D26" s="11">
        <v>50000</v>
      </c>
      <c r="E26" s="11">
        <v>50000</v>
      </c>
      <c r="F26" s="11">
        <v>24000</v>
      </c>
      <c r="G26" s="7">
        <f t="shared" si="3"/>
        <v>-18368.33842999929</v>
      </c>
      <c r="H26" s="3">
        <v>5631.6615700007105</v>
      </c>
      <c r="I26" s="3">
        <f t="shared" si="4"/>
        <v>5.1419429698832902E-5</v>
      </c>
      <c r="J26" s="3">
        <f t="shared" si="5"/>
        <v>1919.8040337766051</v>
      </c>
      <c r="K26" s="7">
        <v>0</v>
      </c>
      <c r="L26" s="3">
        <f t="shared" si="6"/>
        <v>1919.8040337766051</v>
      </c>
      <c r="N26" s="30"/>
    </row>
    <row r="27" spans="2:14" x14ac:dyDescent="0.25">
      <c r="B27" s="34" t="s">
        <v>9</v>
      </c>
      <c r="C27" s="34"/>
      <c r="D27" s="17">
        <v>301936914</v>
      </c>
      <c r="E27" s="17">
        <v>301936914</v>
      </c>
      <c r="F27" s="17">
        <f t="shared" ref="F27:K27" si="7">SUM(F24:F26)</f>
        <v>159112514</v>
      </c>
      <c r="G27" s="17">
        <f t="shared" si="7"/>
        <v>-49588514.940000005</v>
      </c>
      <c r="H27" s="42">
        <v>109523999.05999999</v>
      </c>
      <c r="I27" s="29">
        <f t="shared" si="7"/>
        <v>1</v>
      </c>
      <c r="J27" s="29">
        <f t="shared" si="7"/>
        <v>109523999.05999999</v>
      </c>
      <c r="K27" s="17">
        <f t="shared" si="7"/>
        <v>72187839.459999993</v>
      </c>
      <c r="L27" s="17">
        <v>37336159.600000001</v>
      </c>
    </row>
    <row r="28" spans="2:14" x14ac:dyDescent="0.25">
      <c r="L28" s="4"/>
    </row>
    <row r="29" spans="2:14" x14ac:dyDescent="0.25">
      <c r="H29" s="4"/>
      <c r="I29" s="4"/>
      <c r="J29" s="4"/>
      <c r="L29" s="4"/>
    </row>
    <row r="30" spans="2:14" x14ac:dyDescent="0.25">
      <c r="B30" s="32" t="s">
        <v>11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19"/>
    </row>
    <row r="31" spans="2:14" x14ac:dyDescent="0.25">
      <c r="B31" s="24"/>
      <c r="C31" s="24"/>
      <c r="D31" s="33" t="s">
        <v>18</v>
      </c>
      <c r="E31" s="33"/>
      <c r="F31" s="33" t="s">
        <v>19</v>
      </c>
      <c r="G31" s="33"/>
      <c r="H31" s="33"/>
      <c r="I31" s="33"/>
      <c r="J31" s="33"/>
      <c r="K31" s="33"/>
      <c r="L31" s="33"/>
    </row>
    <row r="32" spans="2:14" ht="30" x14ac:dyDescent="0.25">
      <c r="B32" s="37" t="s">
        <v>4</v>
      </c>
      <c r="C32" s="37"/>
      <c r="D32" s="21" t="s">
        <v>20</v>
      </c>
      <c r="E32" s="21" t="s">
        <v>21</v>
      </c>
      <c r="F32" s="22" t="s">
        <v>20</v>
      </c>
      <c r="G32" s="16" t="s">
        <v>12</v>
      </c>
      <c r="H32" s="16" t="s">
        <v>21</v>
      </c>
      <c r="I32" s="16"/>
      <c r="J32" s="16"/>
      <c r="K32" s="16" t="s">
        <v>24</v>
      </c>
      <c r="L32" s="16" t="s">
        <v>13</v>
      </c>
    </row>
    <row r="33" spans="2:12" x14ac:dyDescent="0.25">
      <c r="B33" s="35" t="s">
        <v>5</v>
      </c>
      <c r="C33" s="36"/>
      <c r="D33" s="20"/>
      <c r="E33" s="20"/>
      <c r="F33" s="1"/>
      <c r="G33" s="1"/>
      <c r="H33" s="1"/>
      <c r="I33" s="1"/>
      <c r="J33" s="1"/>
      <c r="K33" s="1"/>
      <c r="L33" s="1"/>
    </row>
    <row r="34" spans="2:12" x14ac:dyDescent="0.25">
      <c r="B34" s="13">
        <v>1000</v>
      </c>
      <c r="C34" s="2" t="s">
        <v>6</v>
      </c>
      <c r="D34" s="25">
        <f t="shared" ref="D34:L34" si="8">D12</f>
        <v>585231290</v>
      </c>
      <c r="E34" s="25">
        <f t="shared" si="8"/>
        <v>585219848.16000009</v>
      </c>
      <c r="F34" s="3">
        <f t="shared" si="8"/>
        <v>263248725</v>
      </c>
      <c r="G34" s="3">
        <f t="shared" si="8"/>
        <v>-11058979.420000106</v>
      </c>
      <c r="H34" s="3">
        <f t="shared" si="8"/>
        <v>252189745.57999989</v>
      </c>
      <c r="I34" s="3"/>
      <c r="J34" s="3"/>
      <c r="K34" s="3">
        <f t="shared" si="8"/>
        <v>252182242.8599999</v>
      </c>
      <c r="L34" s="3">
        <f t="shared" si="8"/>
        <v>7502.7199999988079</v>
      </c>
    </row>
    <row r="35" spans="2:12" x14ac:dyDescent="0.25">
      <c r="B35" s="13">
        <v>2000</v>
      </c>
      <c r="C35" s="2" t="s">
        <v>7</v>
      </c>
      <c r="D35" s="25">
        <f t="shared" ref="D35:L36" si="9">D13+D24</f>
        <v>305565342</v>
      </c>
      <c r="E35" s="25">
        <f t="shared" si="9"/>
        <v>309453566.76999998</v>
      </c>
      <c r="F35" s="3">
        <f t="shared" si="9"/>
        <v>178290253</v>
      </c>
      <c r="G35" s="3">
        <f t="shared" si="9"/>
        <v>-38058055.50916186</v>
      </c>
      <c r="H35" s="3">
        <f t="shared" si="9"/>
        <v>140232197.49083814</v>
      </c>
      <c r="I35" s="3"/>
      <c r="J35" s="3"/>
      <c r="K35" s="3">
        <f t="shared" si="9"/>
        <v>115084012.74999997</v>
      </c>
      <c r="L35" s="3">
        <f t="shared" si="9"/>
        <v>22819473.550830953</v>
      </c>
    </row>
    <row r="36" spans="2:12" x14ac:dyDescent="0.25">
      <c r="B36" s="13">
        <v>3000</v>
      </c>
      <c r="C36" s="2" t="s">
        <v>8</v>
      </c>
      <c r="D36" s="25">
        <f t="shared" si="9"/>
        <v>210283305</v>
      </c>
      <c r="E36" s="25">
        <f t="shared" si="9"/>
        <v>240259604.56</v>
      </c>
      <c r="F36" s="3">
        <f t="shared" si="9"/>
        <v>130308039</v>
      </c>
      <c r="G36" s="3">
        <f t="shared" si="9"/>
        <v>-7420475.4624081776</v>
      </c>
      <c r="H36" s="3">
        <f t="shared" si="9"/>
        <v>122887563.53759181</v>
      </c>
      <c r="I36" s="3"/>
      <c r="J36" s="3"/>
      <c r="K36" s="3">
        <f t="shared" si="9"/>
        <v>110705220.33999999</v>
      </c>
      <c r="L36" s="3">
        <f t="shared" si="9"/>
        <v>14514766.245135274</v>
      </c>
    </row>
    <row r="37" spans="2:12" x14ac:dyDescent="0.25">
      <c r="B37" s="14">
        <v>4000</v>
      </c>
      <c r="C37" s="10" t="s">
        <v>17</v>
      </c>
      <c r="D37" s="26">
        <f t="shared" ref="D37:L37" si="10">D26</f>
        <v>50000</v>
      </c>
      <c r="E37" s="26">
        <f t="shared" si="10"/>
        <v>50000</v>
      </c>
      <c r="F37" s="11">
        <f t="shared" si="10"/>
        <v>24000</v>
      </c>
      <c r="G37" s="11">
        <f t="shared" si="10"/>
        <v>-18368.33842999929</v>
      </c>
      <c r="H37" s="11">
        <f t="shared" si="10"/>
        <v>5631.6615700007105</v>
      </c>
      <c r="I37" s="11"/>
      <c r="J37" s="11"/>
      <c r="K37" s="7">
        <f t="shared" si="10"/>
        <v>0</v>
      </c>
      <c r="L37" s="7">
        <f t="shared" si="10"/>
        <v>1919.8040337766051</v>
      </c>
    </row>
    <row r="38" spans="2:12" x14ac:dyDescent="0.25">
      <c r="B38" s="38" t="s">
        <v>14</v>
      </c>
      <c r="C38" s="39"/>
      <c r="D38" s="23"/>
      <c r="E38" s="23"/>
      <c r="F38" s="18">
        <f>F39</f>
        <v>149908805</v>
      </c>
      <c r="G38" s="18">
        <f t="shared" ref="G38" si="11">G39</f>
        <v>-3882591.9899999797</v>
      </c>
      <c r="H38" s="18">
        <f t="shared" ref="H38" si="12">H39</f>
        <v>146026213.01000002</v>
      </c>
      <c r="I38" s="18"/>
      <c r="J38" s="18"/>
      <c r="K38" s="18">
        <f t="shared" ref="K38" si="13">K39</f>
        <v>146026213.01000002</v>
      </c>
      <c r="L38" s="18">
        <f t="shared" ref="L38" si="14">L39</f>
        <v>7502.7199999988079</v>
      </c>
    </row>
    <row r="39" spans="2:12" x14ac:dyDescent="0.25">
      <c r="B39" s="15">
        <v>3000</v>
      </c>
      <c r="C39" s="6" t="s">
        <v>15</v>
      </c>
      <c r="D39" s="27">
        <f t="shared" ref="D39:K39" si="15">D16</f>
        <v>332286000</v>
      </c>
      <c r="E39" s="27">
        <f t="shared" si="15"/>
        <v>288421475.69999999</v>
      </c>
      <c r="F39" s="7">
        <f t="shared" si="15"/>
        <v>149908805</v>
      </c>
      <c r="G39" s="7">
        <f t="shared" si="15"/>
        <v>-3882591.9899999797</v>
      </c>
      <c r="H39" s="7">
        <f t="shared" si="15"/>
        <v>146026213.01000002</v>
      </c>
      <c r="I39" s="7"/>
      <c r="J39" s="7"/>
      <c r="K39" s="7">
        <f t="shared" si="15"/>
        <v>146026213.01000002</v>
      </c>
      <c r="L39" s="3">
        <f>L17</f>
        <v>7502.7199999988079</v>
      </c>
    </row>
    <row r="40" spans="2:12" x14ac:dyDescent="0.25">
      <c r="B40" s="34" t="s">
        <v>9</v>
      </c>
      <c r="C40" s="34"/>
      <c r="D40" s="28">
        <f t="shared" ref="D40:L40" si="16">D34+D35+D36+D37+D39</f>
        <v>1433415937</v>
      </c>
      <c r="E40" s="28">
        <f t="shared" si="16"/>
        <v>1423404495.1900001</v>
      </c>
      <c r="F40" s="17">
        <f t="shared" si="16"/>
        <v>721779822</v>
      </c>
      <c r="G40" s="17">
        <f t="shared" si="16"/>
        <v>-60438470.720000125</v>
      </c>
      <c r="H40" s="17">
        <f t="shared" si="16"/>
        <v>661341351.27999985</v>
      </c>
      <c r="I40" s="17"/>
      <c r="J40" s="17"/>
      <c r="K40" s="17">
        <f t="shared" si="16"/>
        <v>623997688.95999992</v>
      </c>
      <c r="L40" s="17">
        <f t="shared" si="16"/>
        <v>37351165.039999999</v>
      </c>
    </row>
    <row r="41" spans="2:12" x14ac:dyDescent="0.25">
      <c r="G41" s="4"/>
    </row>
    <row r="42" spans="2:12" x14ac:dyDescent="0.25">
      <c r="F42" s="4"/>
    </row>
    <row r="43" spans="2:12" ht="50.25" customHeight="1" x14ac:dyDescent="0.25">
      <c r="B43" s="31" t="s">
        <v>22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</row>
    <row r="45" spans="2:12" ht="36" customHeight="1" x14ac:dyDescent="0.25">
      <c r="B45" s="31" t="s">
        <v>23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</row>
  </sheetData>
  <mergeCells count="26">
    <mergeCell ref="F31:L31"/>
    <mergeCell ref="B3:L3"/>
    <mergeCell ref="B4:L4"/>
    <mergeCell ref="B5:L5"/>
    <mergeCell ref="B6:L6"/>
    <mergeCell ref="B17:C17"/>
    <mergeCell ref="B11:C11"/>
    <mergeCell ref="B10:C10"/>
    <mergeCell ref="B15:C15"/>
    <mergeCell ref="B8:L8"/>
    <mergeCell ref="B43:L43"/>
    <mergeCell ref="B45:L45"/>
    <mergeCell ref="B20:L20"/>
    <mergeCell ref="B30:L30"/>
    <mergeCell ref="D9:E9"/>
    <mergeCell ref="F9:L9"/>
    <mergeCell ref="D21:E21"/>
    <mergeCell ref="F21:L21"/>
    <mergeCell ref="B40:C40"/>
    <mergeCell ref="B33:C33"/>
    <mergeCell ref="B27:C27"/>
    <mergeCell ref="B22:C22"/>
    <mergeCell ref="B23:C23"/>
    <mergeCell ref="B32:C32"/>
    <mergeCell ref="B38:C38"/>
    <mergeCell ref="D31:E31"/>
  </mergeCells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 Murrieta</dc:creator>
  <cp:lastModifiedBy>CECILIA MUÑOZ CORTES</cp:lastModifiedBy>
  <cp:lastPrinted>2020-09-02T18:40:24Z</cp:lastPrinted>
  <dcterms:created xsi:type="dcterms:W3CDTF">2020-04-23T22:32:13Z</dcterms:created>
  <dcterms:modified xsi:type="dcterms:W3CDTF">2020-09-02T19:07:09Z</dcterms:modified>
</cp:coreProperties>
</file>