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munozc\Desktop\PRESUPUESTOS\2020\JUGO\3er Trimestre\"/>
    </mc:Choice>
  </mc:AlternateContent>
  <xr:revisionPtr revIDLastSave="0" documentId="13_ncr:1_{7286F366-3249-44B3-A922-1F9545AB8294}" xr6:coauthVersionLast="45" xr6:coauthVersionMax="45" xr10:uidLastSave="{00000000-0000-0000-0000-000000000000}"/>
  <bookViews>
    <workbookView xWindow="-120" yWindow="-120" windowWidth="21840" windowHeight="13080" activeTab="1" xr2:uid="{00000000-000D-0000-FFFF-FFFF00000000}"/>
  </bookViews>
  <sheets>
    <sheet name="2020" sheetId="1" r:id="rId1"/>
    <sheet name="2019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9" i="1" l="1"/>
  <c r="I40" i="1"/>
  <c r="J39" i="1"/>
  <c r="H39" i="2"/>
  <c r="H27" i="2"/>
  <c r="D27" i="2"/>
  <c r="E27" i="2"/>
  <c r="H17" i="2"/>
  <c r="F17" i="2"/>
  <c r="G39" i="2"/>
  <c r="G38" i="2" s="1"/>
  <c r="E39" i="2"/>
  <c r="D39" i="2"/>
  <c r="H37" i="2"/>
  <c r="G37" i="2"/>
  <c r="E37" i="2"/>
  <c r="D37" i="2"/>
  <c r="G36" i="2"/>
  <c r="E36" i="2"/>
  <c r="D36" i="2"/>
  <c r="G35" i="2"/>
  <c r="E35" i="2"/>
  <c r="D35" i="2"/>
  <c r="G34" i="2"/>
  <c r="E34" i="2"/>
  <c r="D34" i="2"/>
  <c r="G27" i="2"/>
  <c r="F37" i="2"/>
  <c r="F27" i="2"/>
  <c r="G17" i="2"/>
  <c r="E17" i="2"/>
  <c r="D17" i="2"/>
  <c r="F39" i="2"/>
  <c r="F38" i="2" s="1"/>
  <c r="H36" i="2"/>
  <c r="H34" i="2"/>
  <c r="F34" i="2"/>
  <c r="F36" i="2" l="1"/>
  <c r="E40" i="2"/>
  <c r="D40" i="2"/>
  <c r="H38" i="2"/>
  <c r="F35" i="2"/>
  <c r="G40" i="2"/>
  <c r="H35" i="2"/>
  <c r="F40" i="2" l="1"/>
  <c r="H40" i="2"/>
  <c r="G24" i="1" l="1"/>
  <c r="I27" i="1"/>
  <c r="H27" i="1"/>
  <c r="E39" i="1" l="1"/>
  <c r="D39" i="1"/>
  <c r="E37" i="1"/>
  <c r="D37" i="1"/>
  <c r="E36" i="1"/>
  <c r="D36" i="1"/>
  <c r="E35" i="1"/>
  <c r="D35" i="1"/>
  <c r="E34" i="1"/>
  <c r="D34" i="1"/>
  <c r="E17" i="1"/>
  <c r="D17" i="1"/>
  <c r="D40" i="1" l="1"/>
  <c r="E40" i="1"/>
  <c r="H34" i="1"/>
  <c r="F27" i="1"/>
  <c r="G12" i="1"/>
  <c r="F17" i="1"/>
  <c r="J14" i="1"/>
  <c r="J12" i="1"/>
  <c r="J16" i="1"/>
  <c r="H39" i="1"/>
  <c r="F39" i="1"/>
  <c r="H37" i="1"/>
  <c r="H36" i="1"/>
  <c r="G34" i="1" l="1"/>
  <c r="F36" i="1"/>
  <c r="I38" i="1"/>
  <c r="H38" i="1"/>
  <c r="F38" i="1"/>
  <c r="G16" i="1"/>
  <c r="H17" i="1"/>
  <c r="G39" i="1" l="1"/>
  <c r="G38" i="1" s="1"/>
  <c r="G26" i="1"/>
  <c r="G37" i="1" s="1"/>
  <c r="G25" i="1"/>
  <c r="G14" i="1"/>
  <c r="G13" i="1"/>
  <c r="G17" i="1" s="1"/>
  <c r="I37" i="1"/>
  <c r="F37" i="1"/>
  <c r="I36" i="1"/>
  <c r="F35" i="1"/>
  <c r="I34" i="1"/>
  <c r="F34" i="1"/>
  <c r="F40" i="1" l="1"/>
  <c r="G36" i="1"/>
  <c r="J34" i="1"/>
  <c r="I17" i="1" l="1"/>
  <c r="J13" i="1"/>
  <c r="I35" i="1"/>
  <c r="J17" i="1" l="1"/>
  <c r="J38" i="1" s="1"/>
  <c r="J36" i="1" l="1"/>
  <c r="J37" i="1"/>
  <c r="G35" i="1" l="1"/>
  <c r="G40" i="1" s="1"/>
  <c r="H35" i="1"/>
  <c r="H40" i="1" s="1"/>
  <c r="J35" i="1" l="1"/>
  <c r="J40" i="1" s="1"/>
  <c r="G27" i="1"/>
</calcChain>
</file>

<file path=xl/sharedStrings.xml><?xml version="1.0" encoding="utf-8"?>
<sst xmlns="http://schemas.openxmlformats.org/spreadsheetml/2006/main" count="107" uniqueCount="26">
  <si>
    <t>Hospital Regional de Alta Especialidad del Bajio</t>
  </si>
  <si>
    <t>Cifras Preliminares</t>
  </si>
  <si>
    <t>(pesos)</t>
  </si>
  <si>
    <t>Recursos Fiscales</t>
  </si>
  <si>
    <t>Tipo y Objeto del Gasto</t>
  </si>
  <si>
    <t>GASTO CORRIENTE</t>
  </si>
  <si>
    <t>Servicios Personales</t>
  </si>
  <si>
    <t>Materiales y Suministros</t>
  </si>
  <si>
    <t>Servicios Generales</t>
  </si>
  <si>
    <t>TOTAL DEL GASTO</t>
  </si>
  <si>
    <t>Recursos Propios</t>
  </si>
  <si>
    <t>Fiscal + Propio</t>
  </si>
  <si>
    <t>Ampliaciones/Reducciones</t>
  </si>
  <si>
    <t>Disponible</t>
  </si>
  <si>
    <t>GASTO DE CAPITAL</t>
  </si>
  <si>
    <t>Servicios Generales (PPS)</t>
  </si>
  <si>
    <t>Transferencias Asignaciones Subsidios y Otras Ayudas</t>
  </si>
  <si>
    <t>Anual</t>
  </si>
  <si>
    <t>Al Periodo</t>
  </si>
  <si>
    <t>Autorizado</t>
  </si>
  <si>
    <t>Modificado</t>
  </si>
  <si>
    <t>Ejercido</t>
  </si>
  <si>
    <t>Estado del Ejercicio del Presupuesto 3er trimestre 2020</t>
  </si>
  <si>
    <t>Al periodo se ha ejercido un total de $ 951,432,949.59; de Recurso Fiscal $ 813,704,275.38 distribuidos en el capitulo 1000 $ 381,224,861.45, en el  2000 $ 100,613,333.41,  en el 3000                           $ 108,740,428.57 y en el PPS  $ 223,125,651.95; de Recursos Propios $ 137,728,674.21, distrubuidos en el capitulo 2000 $ 96,844,887.41 , en el 3000 $ 40,879,036.80 en el capitulo 4000 $ 4,750.00</t>
  </si>
  <si>
    <t>El Presupuesto Original autorizado para el Ejercicio Fiscal 2020 es por $ 1,433,415,937.00. Recurso Fiscal $ 1,131,479,023.00 distribuidos en el capitulo 1000 $ 585,231,290.00, en el  2000  $ 118,165,347.00 , en el 3000  $ 95,796,386.00 y en el PPS $ 332,286,000.00; y de recurso propio $ 301,936,914.00 distribuidos en el capitulo 2000 $ 187,399,995.00, en el 3000  $ 114,486,919.00 y en el  4000 $ 50,000.00</t>
  </si>
  <si>
    <t>Estado del Ejercicio del Presupuesto 3er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</si>
</sst>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"/>
  </numFmts>
  <fonts count="4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/>
    <xf numFmtId="0" fontId="0" fillId="0" borderId="7" xfId="0" applyBorder="1"/>
    <xf numFmtId="4" fontId="0" fillId="0" borderId="8" xfId="0" applyNumberFormat="1" applyBorder="1"/>
    <xf numFmtId="4" fontId="0" fillId="0" borderId="0" xfId="0" applyNumberFormat="1"/>
    <xf numFmtId="4" fontId="2" fillId="0" borderId="8" xfId="0" applyNumberFormat="1" applyFont="1" applyBorder="1"/>
    <xf numFmtId="0" fontId="0" fillId="0" borderId="10" xfId="0" applyBorder="1"/>
    <xf numFmtId="4" fontId="0" fillId="0" borderId="11" xfId="0" applyNumberFormat="1" applyBorder="1"/>
    <xf numFmtId="0" fontId="0" fillId="0" borderId="0" xfId="0" applyBorder="1"/>
    <xf numFmtId="0" fontId="0" fillId="0" borderId="1" xfId="0" applyBorder="1"/>
    <xf numFmtId="4" fontId="0" fillId="0" borderId="9" xfId="0" applyNumberFormat="1" applyBorder="1"/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1" fillId="0" borderId="2" xfId="0" applyNumberFormat="1" applyFont="1" applyBorder="1"/>
    <xf numFmtId="4" fontId="1" fillId="3" borderId="11" xfId="0" applyNumberFormat="1" applyFont="1" applyFill="1" applyBorder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" fillId="0" borderId="1" xfId="0" applyFont="1" applyBorder="1"/>
    <xf numFmtId="4" fontId="0" fillId="0" borderId="7" xfId="0" applyNumberFormat="1" applyBorder="1"/>
    <xf numFmtId="4" fontId="0" fillId="0" borderId="1" xfId="0" applyNumberFormat="1" applyBorder="1"/>
    <xf numFmtId="4" fontId="0" fillId="0" borderId="10" xfId="0" applyNumberFormat="1" applyBorder="1"/>
    <xf numFmtId="4" fontId="1" fillId="0" borderId="2" xfId="0" applyNumberFormat="1" applyFon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2" borderId="2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8" xfId="0" applyNumberFormat="1" applyFill="1" applyBorder="1"/>
    <xf numFmtId="4" fontId="2" fillId="0" borderId="8" xfId="0" applyNumberFormat="1" applyFont="1" applyFill="1" applyBorder="1"/>
    <xf numFmtId="4" fontId="0" fillId="0" borderId="11" xfId="0" applyNumberFormat="1" applyFill="1" applyBorder="1"/>
    <xf numFmtId="4" fontId="0" fillId="0" borderId="6" xfId="0" applyNumberFormat="1" applyFill="1" applyBorder="1"/>
    <xf numFmtId="4" fontId="0" fillId="0" borderId="9" xfId="0" applyNumberFormat="1" applyFill="1" applyBorder="1"/>
    <xf numFmtId="4" fontId="1" fillId="0" borderId="2" xfId="0" applyNumberFormat="1" applyFont="1" applyFill="1" applyBorder="1"/>
    <xf numFmtId="0" fontId="1" fillId="0" borderId="1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45"/>
  <sheetViews>
    <sheetView workbookViewId="0">
      <selection activeCell="L43" sqref="L43"/>
    </sheetView>
  </sheetViews>
  <sheetFormatPr baseColWidth="10" defaultRowHeight="15" x14ac:dyDescent="0.25"/>
  <cols>
    <col min="1" max="1" width="7.5703125" customWidth="1"/>
    <col min="3" max="3" width="48.85546875" customWidth="1"/>
    <col min="4" max="5" width="15" customWidth="1"/>
    <col min="6" max="6" width="16.7109375" customWidth="1"/>
    <col min="7" max="7" width="14.85546875" customWidth="1"/>
    <col min="8" max="8" width="15.7109375" customWidth="1"/>
    <col min="9" max="9" width="13.7109375" bestFit="1" customWidth="1"/>
    <col min="10" max="10" width="15.28515625" bestFit="1" customWidth="1"/>
    <col min="11" max="11" width="13.7109375" bestFit="1" customWidth="1"/>
  </cols>
  <sheetData>
    <row r="3" spans="2:11" ht="18.75" x14ac:dyDescent="0.3">
      <c r="B3" s="41" t="s">
        <v>0</v>
      </c>
      <c r="C3" s="41"/>
      <c r="D3" s="41"/>
      <c r="E3" s="41"/>
      <c r="F3" s="41"/>
      <c r="G3" s="41"/>
      <c r="H3" s="41"/>
      <c r="I3" s="41"/>
      <c r="J3" s="41"/>
    </row>
    <row r="4" spans="2:11" x14ac:dyDescent="0.25">
      <c r="B4" s="42" t="s">
        <v>22</v>
      </c>
      <c r="C4" s="42"/>
      <c r="D4" s="42"/>
      <c r="E4" s="42"/>
      <c r="F4" s="42"/>
      <c r="G4" s="42"/>
      <c r="H4" s="42"/>
      <c r="I4" s="42"/>
      <c r="J4" s="42"/>
    </row>
    <row r="5" spans="2:11" x14ac:dyDescent="0.25">
      <c r="B5" s="42" t="s">
        <v>1</v>
      </c>
      <c r="C5" s="42"/>
      <c r="D5" s="42"/>
      <c r="E5" s="42"/>
      <c r="F5" s="42"/>
      <c r="G5" s="42"/>
      <c r="H5" s="42"/>
      <c r="I5" s="42"/>
      <c r="J5" s="42"/>
    </row>
    <row r="6" spans="2:11" x14ac:dyDescent="0.25">
      <c r="B6" s="42" t="s">
        <v>2</v>
      </c>
      <c r="C6" s="42"/>
      <c r="D6" s="42"/>
      <c r="E6" s="42"/>
      <c r="F6" s="42"/>
      <c r="G6" s="42"/>
      <c r="H6" s="42"/>
      <c r="I6" s="42"/>
      <c r="J6" s="42"/>
    </row>
    <row r="8" spans="2:11" x14ac:dyDescent="0.25">
      <c r="B8" s="33" t="s">
        <v>3</v>
      </c>
      <c r="C8" s="33"/>
      <c r="D8" s="33"/>
      <c r="E8" s="33"/>
      <c r="F8" s="33"/>
      <c r="G8" s="33"/>
      <c r="H8" s="33"/>
      <c r="I8" s="33"/>
      <c r="J8" s="33"/>
    </row>
    <row r="9" spans="2:11" x14ac:dyDescent="0.25">
      <c r="B9" s="23"/>
      <c r="C9" s="23"/>
      <c r="D9" s="34" t="s">
        <v>17</v>
      </c>
      <c r="E9" s="34"/>
      <c r="F9" s="34" t="s">
        <v>18</v>
      </c>
      <c r="G9" s="34"/>
      <c r="H9" s="34"/>
      <c r="I9" s="34"/>
      <c r="J9" s="34"/>
    </row>
    <row r="10" spans="2:11" ht="30" x14ac:dyDescent="0.25">
      <c r="B10" s="38" t="s">
        <v>4</v>
      </c>
      <c r="C10" s="38"/>
      <c r="D10" s="20" t="s">
        <v>19</v>
      </c>
      <c r="E10" s="20" t="s">
        <v>20</v>
      </c>
      <c r="F10" s="21" t="s">
        <v>19</v>
      </c>
      <c r="G10" s="15" t="s">
        <v>12</v>
      </c>
      <c r="H10" s="15" t="s">
        <v>20</v>
      </c>
      <c r="I10" s="15" t="s">
        <v>21</v>
      </c>
      <c r="J10" s="15" t="s">
        <v>13</v>
      </c>
    </row>
    <row r="11" spans="2:11" x14ac:dyDescent="0.25">
      <c r="B11" s="36" t="s">
        <v>5</v>
      </c>
      <c r="C11" s="37"/>
      <c r="D11" s="50"/>
      <c r="E11" s="50"/>
      <c r="F11" s="1"/>
      <c r="G11" s="1"/>
      <c r="H11" s="1"/>
      <c r="I11" s="1"/>
      <c r="J11" s="1"/>
      <c r="K11" s="4"/>
    </row>
    <row r="12" spans="2:11" x14ac:dyDescent="0.25">
      <c r="B12" s="12">
        <v>1000</v>
      </c>
      <c r="C12" s="2" t="s">
        <v>6</v>
      </c>
      <c r="D12" s="43">
        <v>585231290</v>
      </c>
      <c r="E12" s="43">
        <v>588057922.79999995</v>
      </c>
      <c r="F12" s="43">
        <v>394743198</v>
      </c>
      <c r="G12" s="43">
        <f>H12-F12</f>
        <v>-9398735.3899999857</v>
      </c>
      <c r="H12" s="43">
        <v>385344462.61000001</v>
      </c>
      <c r="I12" s="43">
        <v>381224861.45000005</v>
      </c>
      <c r="J12" s="3">
        <f>H12-I12</f>
        <v>4119601.1599999666</v>
      </c>
    </row>
    <row r="13" spans="2:11" x14ac:dyDescent="0.25">
      <c r="B13" s="12">
        <v>2000</v>
      </c>
      <c r="C13" s="2" t="s">
        <v>7</v>
      </c>
      <c r="D13" s="43">
        <v>118165347</v>
      </c>
      <c r="E13" s="43">
        <v>124330076.41</v>
      </c>
      <c r="F13" s="43">
        <v>98023804</v>
      </c>
      <c r="G13" s="43">
        <f t="shared" ref="G13:G16" si="0">H13-F13</f>
        <v>2589529.4099999964</v>
      </c>
      <c r="H13" s="44">
        <v>100613333.41</v>
      </c>
      <c r="I13" s="43">
        <v>100613333.41</v>
      </c>
      <c r="J13" s="5">
        <f>H13-I13</f>
        <v>0</v>
      </c>
    </row>
    <row r="14" spans="2:11" x14ac:dyDescent="0.25">
      <c r="B14" s="14">
        <v>3000</v>
      </c>
      <c r="C14" s="6" t="s">
        <v>8</v>
      </c>
      <c r="D14" s="45">
        <v>95796386</v>
      </c>
      <c r="E14" s="45">
        <v>123496180.92</v>
      </c>
      <c r="F14" s="45">
        <v>85931335</v>
      </c>
      <c r="G14" s="45">
        <f t="shared" si="0"/>
        <v>22809093.569999933</v>
      </c>
      <c r="H14" s="45">
        <v>108740428.56999993</v>
      </c>
      <c r="I14" s="45">
        <v>108740428.56999993</v>
      </c>
      <c r="J14" s="7">
        <f>H14-I14</f>
        <v>0</v>
      </c>
    </row>
    <row r="15" spans="2:11" x14ac:dyDescent="0.25">
      <c r="B15" s="39" t="s">
        <v>14</v>
      </c>
      <c r="C15" s="40"/>
      <c r="D15" s="22"/>
      <c r="E15" s="22"/>
      <c r="F15" s="17"/>
      <c r="G15" s="17"/>
      <c r="H15" s="17"/>
      <c r="I15" s="17"/>
      <c r="J15" s="17"/>
    </row>
    <row r="16" spans="2:11" x14ac:dyDescent="0.25">
      <c r="B16" s="14">
        <v>3000</v>
      </c>
      <c r="C16" s="6" t="s">
        <v>15</v>
      </c>
      <c r="D16" s="45">
        <v>332286000</v>
      </c>
      <c r="E16" s="45">
        <v>288421475.69999999</v>
      </c>
      <c r="F16" s="45">
        <v>249697025</v>
      </c>
      <c r="G16" s="45">
        <f t="shared" si="0"/>
        <v>-26571373.050000012</v>
      </c>
      <c r="H16" s="45">
        <v>223125651.94999999</v>
      </c>
      <c r="I16" s="45">
        <v>223125651.94999999</v>
      </c>
      <c r="J16" s="7">
        <f>H16-I16</f>
        <v>0</v>
      </c>
    </row>
    <row r="17" spans="2:12" x14ac:dyDescent="0.25">
      <c r="B17" s="35" t="s">
        <v>9</v>
      </c>
      <c r="C17" s="35"/>
      <c r="D17" s="16">
        <f>D12+D13+D14+D16</f>
        <v>1131479023</v>
      </c>
      <c r="E17" s="16">
        <f>E12+E13+E14+E16</f>
        <v>1124305655.8299999</v>
      </c>
      <c r="F17" s="16">
        <f>F12+F13+F14+F16</f>
        <v>828395362</v>
      </c>
      <c r="G17" s="16">
        <f>G12+G13+G14+G16</f>
        <v>-10571485.460000068</v>
      </c>
      <c r="H17" s="16">
        <f t="shared" ref="H17:J17" si="1">H12+H13+H14+H16</f>
        <v>817823876.53999996</v>
      </c>
      <c r="I17" s="16">
        <f t="shared" si="1"/>
        <v>813704275.37999988</v>
      </c>
      <c r="J17" s="16">
        <f t="shared" si="1"/>
        <v>4119601.1599999666</v>
      </c>
    </row>
    <row r="20" spans="2:12" x14ac:dyDescent="0.25">
      <c r="B20" s="33" t="s">
        <v>10</v>
      </c>
      <c r="C20" s="33"/>
      <c r="D20" s="33"/>
      <c r="E20" s="33"/>
      <c r="F20" s="33"/>
      <c r="G20" s="33"/>
      <c r="H20" s="33"/>
      <c r="I20" s="33"/>
      <c r="J20" s="33"/>
    </row>
    <row r="21" spans="2:12" x14ac:dyDescent="0.25">
      <c r="B21" s="23"/>
      <c r="C21" s="23"/>
      <c r="D21" s="34" t="s">
        <v>17</v>
      </c>
      <c r="E21" s="34"/>
      <c r="F21" s="34" t="s">
        <v>18</v>
      </c>
      <c r="G21" s="34"/>
      <c r="H21" s="34"/>
      <c r="I21" s="34"/>
      <c r="J21" s="34"/>
    </row>
    <row r="22" spans="2:12" ht="30" x14ac:dyDescent="0.25">
      <c r="B22" s="38" t="s">
        <v>4</v>
      </c>
      <c r="C22" s="38"/>
      <c r="D22" s="20" t="s">
        <v>19</v>
      </c>
      <c r="E22" s="20" t="s">
        <v>20</v>
      </c>
      <c r="F22" s="21" t="s">
        <v>19</v>
      </c>
      <c r="G22" s="15" t="s">
        <v>12</v>
      </c>
      <c r="H22" s="15" t="s">
        <v>20</v>
      </c>
      <c r="I22" s="15" t="s">
        <v>21</v>
      </c>
      <c r="J22" s="15" t="s">
        <v>13</v>
      </c>
    </row>
    <row r="23" spans="2:12" x14ac:dyDescent="0.25">
      <c r="B23" s="36" t="s">
        <v>5</v>
      </c>
      <c r="C23" s="37"/>
      <c r="D23" s="19"/>
      <c r="E23" s="19"/>
      <c r="F23" s="1"/>
      <c r="G23" s="11"/>
      <c r="H23" s="11"/>
      <c r="I23" s="11"/>
      <c r="J23" s="1"/>
    </row>
    <row r="24" spans="2:12" x14ac:dyDescent="0.25">
      <c r="B24" s="12">
        <v>2000</v>
      </c>
      <c r="C24" s="2" t="s">
        <v>7</v>
      </c>
      <c r="D24" s="43">
        <v>187399995</v>
      </c>
      <c r="E24" s="43">
        <v>187399995</v>
      </c>
      <c r="F24" s="43">
        <v>179124000</v>
      </c>
      <c r="G24" s="43">
        <f>H24-F24</f>
        <v>-36900216.183333516</v>
      </c>
      <c r="H24" s="43">
        <v>142223783.81666648</v>
      </c>
      <c r="I24" s="43">
        <v>96844887.409999996</v>
      </c>
      <c r="J24" s="43">
        <v>45378896.406666487</v>
      </c>
    </row>
    <row r="25" spans="2:12" x14ac:dyDescent="0.25">
      <c r="B25" s="12">
        <v>3000</v>
      </c>
      <c r="C25" s="8" t="s">
        <v>8</v>
      </c>
      <c r="D25" s="46">
        <v>114486919</v>
      </c>
      <c r="E25" s="46">
        <v>114486919</v>
      </c>
      <c r="F25" s="46">
        <v>96466523</v>
      </c>
      <c r="G25" s="43">
        <f t="shared" ref="G25:G26" si="2">H25-F25</f>
        <v>-31148860.700746357</v>
      </c>
      <c r="H25" s="43">
        <v>65317662.299253643</v>
      </c>
      <c r="I25" s="43">
        <v>40879036.799999997</v>
      </c>
      <c r="J25" s="43">
        <v>24438625.499253649</v>
      </c>
    </row>
    <row r="26" spans="2:12" x14ac:dyDescent="0.25">
      <c r="B26" s="13">
        <v>4000</v>
      </c>
      <c r="C26" s="9" t="s">
        <v>16</v>
      </c>
      <c r="D26" s="47">
        <v>50000</v>
      </c>
      <c r="E26" s="47">
        <v>50000</v>
      </c>
      <c r="F26" s="47">
        <v>36000</v>
      </c>
      <c r="G26" s="45">
        <f t="shared" si="2"/>
        <v>-22129.835920144738</v>
      </c>
      <c r="H26" s="43">
        <v>13870.16407985526</v>
      </c>
      <c r="I26" s="45">
        <v>4750</v>
      </c>
      <c r="J26" s="43">
        <v>9120.1640798552598</v>
      </c>
      <c r="L26" s="28"/>
    </row>
    <row r="27" spans="2:12" x14ac:dyDescent="0.25">
      <c r="B27" s="35" t="s">
        <v>9</v>
      </c>
      <c r="C27" s="35"/>
      <c r="D27" s="48">
        <v>301936914</v>
      </c>
      <c r="E27" s="48">
        <v>301936914</v>
      </c>
      <c r="F27" s="48">
        <f t="shared" ref="F27:G27" si="3">SUM(F24:F26)</f>
        <v>275626523</v>
      </c>
      <c r="G27" s="48">
        <f t="shared" si="3"/>
        <v>-68071206.720000014</v>
      </c>
      <c r="H27" s="48">
        <f>SUM(H24:H26)</f>
        <v>207555316.27999997</v>
      </c>
      <c r="I27" s="48">
        <f>SUM(I24:I26)</f>
        <v>137728674.20999998</v>
      </c>
      <c r="J27" s="48">
        <v>69826642.069999993</v>
      </c>
    </row>
    <row r="28" spans="2:12" x14ac:dyDescent="0.25">
      <c r="J28" s="4"/>
    </row>
    <row r="29" spans="2:12" x14ac:dyDescent="0.25">
      <c r="H29" s="4"/>
      <c r="J29" s="4"/>
    </row>
    <row r="30" spans="2:12" x14ac:dyDescent="0.25">
      <c r="B30" s="33" t="s">
        <v>11</v>
      </c>
      <c r="C30" s="33"/>
      <c r="D30" s="33"/>
      <c r="E30" s="33"/>
      <c r="F30" s="33"/>
      <c r="G30" s="33"/>
      <c r="H30" s="33"/>
      <c r="I30" s="33"/>
      <c r="J30" s="33"/>
      <c r="K30" s="18"/>
    </row>
    <row r="31" spans="2:12" x14ac:dyDescent="0.25">
      <c r="B31" s="23"/>
      <c r="C31" s="23"/>
      <c r="D31" s="34" t="s">
        <v>17</v>
      </c>
      <c r="E31" s="34"/>
      <c r="F31" s="34" t="s">
        <v>18</v>
      </c>
      <c r="G31" s="34"/>
      <c r="H31" s="34"/>
      <c r="I31" s="34"/>
      <c r="J31" s="34"/>
    </row>
    <row r="32" spans="2:12" ht="30" x14ac:dyDescent="0.25">
      <c r="B32" s="38" t="s">
        <v>4</v>
      </c>
      <c r="C32" s="38"/>
      <c r="D32" s="20" t="s">
        <v>19</v>
      </c>
      <c r="E32" s="20" t="s">
        <v>20</v>
      </c>
      <c r="F32" s="21" t="s">
        <v>19</v>
      </c>
      <c r="G32" s="15" t="s">
        <v>12</v>
      </c>
      <c r="H32" s="15" t="s">
        <v>20</v>
      </c>
      <c r="I32" s="15" t="s">
        <v>21</v>
      </c>
      <c r="J32" s="15" t="s">
        <v>13</v>
      </c>
    </row>
    <row r="33" spans="2:10" x14ac:dyDescent="0.25">
      <c r="B33" s="36" t="s">
        <v>5</v>
      </c>
      <c r="C33" s="49"/>
      <c r="D33" s="50"/>
      <c r="E33" s="19"/>
      <c r="F33" s="1"/>
      <c r="G33" s="1"/>
      <c r="H33" s="1"/>
      <c r="I33" s="1"/>
      <c r="J33" s="1"/>
    </row>
    <row r="34" spans="2:10" x14ac:dyDescent="0.25">
      <c r="B34" s="12">
        <v>1000</v>
      </c>
      <c r="C34" s="8" t="s">
        <v>6</v>
      </c>
      <c r="D34" s="3">
        <f t="shared" ref="D34:J34" si="4">D12</f>
        <v>585231290</v>
      </c>
      <c r="E34" s="24">
        <f t="shared" si="4"/>
        <v>588057922.79999995</v>
      </c>
      <c r="F34" s="3">
        <f t="shared" si="4"/>
        <v>394743198</v>
      </c>
      <c r="G34" s="3">
        <f t="shared" si="4"/>
        <v>-9398735.3899999857</v>
      </c>
      <c r="H34" s="3">
        <f t="shared" si="4"/>
        <v>385344462.61000001</v>
      </c>
      <c r="I34" s="3">
        <f t="shared" si="4"/>
        <v>381224861.45000005</v>
      </c>
      <c r="J34" s="3">
        <f t="shared" si="4"/>
        <v>4119601.1599999666</v>
      </c>
    </row>
    <row r="35" spans="2:10" x14ac:dyDescent="0.25">
      <c r="B35" s="12">
        <v>2000</v>
      </c>
      <c r="C35" s="8" t="s">
        <v>7</v>
      </c>
      <c r="D35" s="3">
        <f t="shared" ref="D35:J36" si="5">D13+D24</f>
        <v>305565342</v>
      </c>
      <c r="E35" s="24">
        <f t="shared" si="5"/>
        <v>311730071.40999997</v>
      </c>
      <c r="F35" s="3">
        <f t="shared" si="5"/>
        <v>277147804</v>
      </c>
      <c r="G35" s="3">
        <f t="shared" si="5"/>
        <v>-34310686.77333352</v>
      </c>
      <c r="H35" s="3">
        <f t="shared" si="5"/>
        <v>242837117.22666648</v>
      </c>
      <c r="I35" s="3">
        <f t="shared" si="5"/>
        <v>197458220.81999999</v>
      </c>
      <c r="J35" s="3">
        <f t="shared" si="5"/>
        <v>45378896.406666487</v>
      </c>
    </row>
    <row r="36" spans="2:10" x14ac:dyDescent="0.25">
      <c r="B36" s="12">
        <v>3000</v>
      </c>
      <c r="C36" s="8" t="s">
        <v>8</v>
      </c>
      <c r="D36" s="3">
        <f t="shared" si="5"/>
        <v>210283305</v>
      </c>
      <c r="E36" s="24">
        <f t="shared" si="5"/>
        <v>237983099.92000002</v>
      </c>
      <c r="F36" s="3">
        <f t="shared" si="5"/>
        <v>182397858</v>
      </c>
      <c r="G36" s="3">
        <f t="shared" si="5"/>
        <v>-8339767.1307464242</v>
      </c>
      <c r="H36" s="3">
        <f t="shared" si="5"/>
        <v>174058090.86925358</v>
      </c>
      <c r="I36" s="3">
        <f t="shared" si="5"/>
        <v>149619465.36999995</v>
      </c>
      <c r="J36" s="3">
        <f t="shared" si="5"/>
        <v>24438625.499253649</v>
      </c>
    </row>
    <row r="37" spans="2:10" x14ac:dyDescent="0.25">
      <c r="B37" s="13">
        <v>4000</v>
      </c>
      <c r="C37" s="9" t="s">
        <v>16</v>
      </c>
      <c r="D37" s="7">
        <f t="shared" ref="D37:J37" si="6">D26</f>
        <v>50000</v>
      </c>
      <c r="E37" s="25">
        <f t="shared" si="6"/>
        <v>50000</v>
      </c>
      <c r="F37" s="10">
        <f t="shared" si="6"/>
        <v>36000</v>
      </c>
      <c r="G37" s="10">
        <f t="shared" si="6"/>
        <v>-22129.835920144738</v>
      </c>
      <c r="H37" s="10">
        <f t="shared" si="6"/>
        <v>13870.16407985526</v>
      </c>
      <c r="I37" s="7">
        <f t="shared" si="6"/>
        <v>4750</v>
      </c>
      <c r="J37" s="7">
        <f t="shared" si="6"/>
        <v>9120.1640798552598</v>
      </c>
    </row>
    <row r="38" spans="2:10" x14ac:dyDescent="0.25">
      <c r="B38" s="39" t="s">
        <v>14</v>
      </c>
      <c r="C38" s="40"/>
      <c r="D38" s="22"/>
      <c r="E38" s="22"/>
      <c r="F38" s="17">
        <f>F39</f>
        <v>249697025</v>
      </c>
      <c r="G38" s="17">
        <f t="shared" ref="G38" si="7">G39</f>
        <v>-26571373.050000012</v>
      </c>
      <c r="H38" s="17">
        <f t="shared" ref="H38" si="8">H39</f>
        <v>223125651.94999999</v>
      </c>
      <c r="I38" s="17">
        <f t="shared" ref="I38" si="9">I39</f>
        <v>223125651.94999999</v>
      </c>
      <c r="J38" s="17">
        <f t="shared" ref="J38" si="10">J39</f>
        <v>0</v>
      </c>
    </row>
    <row r="39" spans="2:10" x14ac:dyDescent="0.25">
      <c r="B39" s="14">
        <v>3000</v>
      </c>
      <c r="C39" s="6" t="s">
        <v>15</v>
      </c>
      <c r="D39" s="26">
        <f t="shared" ref="D39:I39" si="11">D16</f>
        <v>332286000</v>
      </c>
      <c r="E39" s="26">
        <f t="shared" si="11"/>
        <v>288421475.69999999</v>
      </c>
      <c r="F39" s="7">
        <f t="shared" si="11"/>
        <v>249697025</v>
      </c>
      <c r="G39" s="7">
        <f t="shared" si="11"/>
        <v>-26571373.050000012</v>
      </c>
      <c r="H39" s="7">
        <f t="shared" si="11"/>
        <v>223125651.94999999</v>
      </c>
      <c r="I39" s="7">
        <f>I16</f>
        <v>223125651.94999999</v>
      </c>
      <c r="J39" s="3">
        <f>J16</f>
        <v>0</v>
      </c>
    </row>
    <row r="40" spans="2:10" x14ac:dyDescent="0.25">
      <c r="B40" s="35" t="s">
        <v>9</v>
      </c>
      <c r="C40" s="35"/>
      <c r="D40" s="27">
        <f t="shared" ref="D40:J40" si="12">D34+D35+D36+D37+D39</f>
        <v>1433415937</v>
      </c>
      <c r="E40" s="27">
        <f t="shared" si="12"/>
        <v>1426242569.8299999</v>
      </c>
      <c r="F40" s="16">
        <f t="shared" si="12"/>
        <v>1104021885</v>
      </c>
      <c r="G40" s="16">
        <f t="shared" si="12"/>
        <v>-78642692.180000097</v>
      </c>
      <c r="H40" s="16">
        <f t="shared" si="12"/>
        <v>1025379192.8199999</v>
      </c>
      <c r="I40" s="16">
        <f>I34+I35+I36+I37+I39</f>
        <v>951432949.58999991</v>
      </c>
      <c r="J40" s="16">
        <f t="shared" si="12"/>
        <v>73946243.229999959</v>
      </c>
    </row>
    <row r="41" spans="2:10" x14ac:dyDescent="0.25">
      <c r="G41" s="4"/>
    </row>
    <row r="42" spans="2:10" x14ac:dyDescent="0.25">
      <c r="F42" s="4"/>
    </row>
    <row r="43" spans="2:10" ht="50.25" customHeight="1" x14ac:dyDescent="0.25">
      <c r="B43" s="32" t="s">
        <v>24</v>
      </c>
      <c r="C43" s="32"/>
      <c r="D43" s="32"/>
      <c r="E43" s="32"/>
      <c r="F43" s="32"/>
      <c r="G43" s="32"/>
      <c r="H43" s="32"/>
      <c r="I43" s="32"/>
      <c r="J43" s="32"/>
    </row>
    <row r="45" spans="2:10" ht="33" customHeight="1" x14ac:dyDescent="0.25">
      <c r="B45" s="32" t="s">
        <v>23</v>
      </c>
      <c r="C45" s="32"/>
      <c r="D45" s="32"/>
      <c r="E45" s="32"/>
      <c r="F45" s="32"/>
      <c r="G45" s="32"/>
      <c r="H45" s="32"/>
      <c r="I45" s="32"/>
      <c r="J45" s="32"/>
    </row>
  </sheetData>
  <mergeCells count="26">
    <mergeCell ref="F31:J31"/>
    <mergeCell ref="B3:J3"/>
    <mergeCell ref="B4:J4"/>
    <mergeCell ref="B5:J5"/>
    <mergeCell ref="B6:J6"/>
    <mergeCell ref="B17:C17"/>
    <mergeCell ref="B11:C11"/>
    <mergeCell ref="B10:C10"/>
    <mergeCell ref="B15:C15"/>
    <mergeCell ref="B8:J8"/>
    <mergeCell ref="B43:J43"/>
    <mergeCell ref="B45:J45"/>
    <mergeCell ref="B20:J20"/>
    <mergeCell ref="B30:J30"/>
    <mergeCell ref="D9:E9"/>
    <mergeCell ref="F9:J9"/>
    <mergeCell ref="D21:E21"/>
    <mergeCell ref="F21:J21"/>
    <mergeCell ref="B40:C40"/>
    <mergeCell ref="B33:C33"/>
    <mergeCell ref="B27:C27"/>
    <mergeCell ref="B22:C22"/>
    <mergeCell ref="B23:C23"/>
    <mergeCell ref="B32:C32"/>
    <mergeCell ref="B38:C38"/>
    <mergeCell ref="D31:E31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4491F-4246-43C7-BBFF-0B5562170466}">
  <dimension ref="B3:J45"/>
  <sheetViews>
    <sheetView tabSelected="1" topLeftCell="A11" workbookViewId="0">
      <selection activeCell="K24" sqref="K24"/>
    </sheetView>
  </sheetViews>
  <sheetFormatPr baseColWidth="10" defaultRowHeight="15" x14ac:dyDescent="0.25"/>
  <cols>
    <col min="1" max="1" width="7.5703125" customWidth="1"/>
    <col min="3" max="3" width="48.85546875" customWidth="1"/>
    <col min="4" max="5" width="15" customWidth="1"/>
    <col min="6" max="6" width="14.85546875" customWidth="1"/>
    <col min="7" max="7" width="13.7109375" bestFit="1" customWidth="1"/>
    <col min="8" max="8" width="15.28515625" bestFit="1" customWidth="1"/>
    <col min="9" max="9" width="13.7109375" bestFit="1" customWidth="1"/>
  </cols>
  <sheetData>
    <row r="3" spans="2:9" ht="18.75" x14ac:dyDescent="0.3">
      <c r="B3" s="41" t="s">
        <v>0</v>
      </c>
      <c r="C3" s="41"/>
      <c r="D3" s="41"/>
      <c r="E3" s="41"/>
      <c r="F3" s="41"/>
      <c r="G3" s="41"/>
      <c r="H3" s="41"/>
    </row>
    <row r="4" spans="2:9" x14ac:dyDescent="0.25">
      <c r="B4" s="42" t="s">
        <v>25</v>
      </c>
      <c r="C4" s="42"/>
      <c r="D4" s="42"/>
      <c r="E4" s="42"/>
      <c r="F4" s="42"/>
      <c r="G4" s="42"/>
      <c r="H4" s="42"/>
    </row>
    <row r="5" spans="2:9" x14ac:dyDescent="0.25">
      <c r="B5" s="42" t="s">
        <v>1</v>
      </c>
      <c r="C5" s="42"/>
      <c r="D5" s="42"/>
      <c r="E5" s="42"/>
      <c r="F5" s="42"/>
      <c r="G5" s="42"/>
      <c r="H5" s="42"/>
    </row>
    <row r="6" spans="2:9" x14ac:dyDescent="0.25">
      <c r="B6" s="42" t="s">
        <v>2</v>
      </c>
      <c r="C6" s="42"/>
      <c r="D6" s="42"/>
      <c r="E6" s="42"/>
      <c r="F6" s="42"/>
      <c r="G6" s="42"/>
      <c r="H6" s="42"/>
    </row>
    <row r="8" spans="2:9" x14ac:dyDescent="0.25">
      <c r="B8" s="33" t="s">
        <v>3</v>
      </c>
      <c r="C8" s="33"/>
      <c r="D8" s="33"/>
      <c r="E8" s="33"/>
      <c r="F8" s="33"/>
      <c r="G8" s="33"/>
      <c r="H8" s="33"/>
    </row>
    <row r="9" spans="2:9" x14ac:dyDescent="0.25">
      <c r="B9" s="23"/>
      <c r="C9" s="23"/>
      <c r="D9" s="34" t="s">
        <v>17</v>
      </c>
      <c r="E9" s="34"/>
      <c r="F9" s="34"/>
      <c r="G9" s="34"/>
      <c r="H9" s="34"/>
    </row>
    <row r="10" spans="2:9" ht="30" x14ac:dyDescent="0.25">
      <c r="B10" s="38" t="s">
        <v>4</v>
      </c>
      <c r="C10" s="38"/>
      <c r="D10" s="31" t="s">
        <v>19</v>
      </c>
      <c r="E10" s="31" t="s">
        <v>20</v>
      </c>
      <c r="F10" s="15" t="s">
        <v>12</v>
      </c>
      <c r="G10" s="15" t="s">
        <v>21</v>
      </c>
      <c r="H10" s="15" t="s">
        <v>13</v>
      </c>
    </row>
    <row r="11" spans="2:9" x14ac:dyDescent="0.25">
      <c r="B11" s="36" t="s">
        <v>5</v>
      </c>
      <c r="C11" s="37"/>
      <c r="D11" s="50"/>
      <c r="E11" s="50"/>
      <c r="F11" s="1"/>
      <c r="G11" s="1"/>
      <c r="H11" s="1"/>
      <c r="I11" s="4"/>
    </row>
    <row r="12" spans="2:9" x14ac:dyDescent="0.25">
      <c r="B12" s="12">
        <v>1000</v>
      </c>
      <c r="C12" s="2" t="s">
        <v>6</v>
      </c>
      <c r="D12" s="43">
        <v>369080683</v>
      </c>
      <c r="E12" s="43">
        <v>368255470</v>
      </c>
      <c r="F12" s="43">
        <v>-825213</v>
      </c>
      <c r="G12" s="43">
        <v>362180467</v>
      </c>
      <c r="H12" s="3">
        <v>6075003</v>
      </c>
    </row>
    <row r="13" spans="2:9" x14ac:dyDescent="0.25">
      <c r="B13" s="12">
        <v>2000</v>
      </c>
      <c r="C13" s="2" t="s">
        <v>7</v>
      </c>
      <c r="D13" s="43">
        <v>76264009</v>
      </c>
      <c r="E13" s="43">
        <v>97064400</v>
      </c>
      <c r="F13" s="43">
        <v>20800391</v>
      </c>
      <c r="G13" s="43">
        <v>96992558</v>
      </c>
      <c r="H13" s="5">
        <v>71842</v>
      </c>
    </row>
    <row r="14" spans="2:9" x14ac:dyDescent="0.25">
      <c r="B14" s="14">
        <v>3000</v>
      </c>
      <c r="C14" s="6" t="s">
        <v>8</v>
      </c>
      <c r="D14" s="45">
        <v>159900090</v>
      </c>
      <c r="E14" s="45">
        <v>133285355</v>
      </c>
      <c r="F14" s="45">
        <v>-26614735</v>
      </c>
      <c r="G14" s="45">
        <v>126576262</v>
      </c>
      <c r="H14" s="7">
        <v>6709093</v>
      </c>
    </row>
    <row r="15" spans="2:9" x14ac:dyDescent="0.25">
      <c r="B15" s="39" t="s">
        <v>14</v>
      </c>
      <c r="C15" s="40"/>
      <c r="D15" s="22"/>
      <c r="E15" s="22"/>
      <c r="F15" s="17"/>
      <c r="G15" s="17"/>
      <c r="H15" s="17"/>
    </row>
    <row r="16" spans="2:9" x14ac:dyDescent="0.25">
      <c r="B16" s="14">
        <v>3000</v>
      </c>
      <c r="C16" s="6" t="s">
        <v>15</v>
      </c>
      <c r="D16" s="45">
        <v>197882048</v>
      </c>
      <c r="E16" s="45">
        <v>198582555</v>
      </c>
      <c r="F16" s="45">
        <v>700507</v>
      </c>
      <c r="G16" s="45">
        <v>198582555</v>
      </c>
      <c r="H16" s="7">
        <v>0</v>
      </c>
    </row>
    <row r="17" spans="2:10" x14ac:dyDescent="0.25">
      <c r="B17" s="35" t="s">
        <v>9</v>
      </c>
      <c r="C17" s="35"/>
      <c r="D17" s="16">
        <f>D12+D13+D14+D16</f>
        <v>803126830</v>
      </c>
      <c r="E17" s="16">
        <f>E12+E13+E14+E16</f>
        <v>797187780</v>
      </c>
      <c r="F17" s="16">
        <f>F12+F13+F14+F16</f>
        <v>-5939050</v>
      </c>
      <c r="G17" s="16">
        <f t="shared" ref="G17:H17" si="0">G12+G13+G14+G16</f>
        <v>784331842</v>
      </c>
      <c r="H17" s="16">
        <f t="shared" si="0"/>
        <v>12855938</v>
      </c>
    </row>
    <row r="20" spans="2:10" x14ac:dyDescent="0.25">
      <c r="B20" s="33" t="s">
        <v>10</v>
      </c>
      <c r="C20" s="33"/>
      <c r="D20" s="33"/>
      <c r="E20" s="33"/>
      <c r="F20" s="33"/>
      <c r="G20" s="33"/>
      <c r="H20" s="33"/>
    </row>
    <row r="21" spans="2:10" x14ac:dyDescent="0.25">
      <c r="B21" s="23"/>
      <c r="C21" s="23"/>
      <c r="D21" s="34" t="s">
        <v>17</v>
      </c>
      <c r="E21" s="34"/>
      <c r="F21" s="34"/>
      <c r="G21" s="34"/>
      <c r="H21" s="34"/>
    </row>
    <row r="22" spans="2:10" ht="30" x14ac:dyDescent="0.25">
      <c r="B22" s="38" t="s">
        <v>4</v>
      </c>
      <c r="C22" s="38"/>
      <c r="D22" s="31" t="s">
        <v>19</v>
      </c>
      <c r="E22" s="31" t="s">
        <v>20</v>
      </c>
      <c r="F22" s="15" t="s">
        <v>12</v>
      </c>
      <c r="G22" s="15" t="s">
        <v>21</v>
      </c>
      <c r="H22" s="15" t="s">
        <v>13</v>
      </c>
    </row>
    <row r="23" spans="2:10" x14ac:dyDescent="0.25">
      <c r="B23" s="36" t="s">
        <v>5</v>
      </c>
      <c r="C23" s="37"/>
      <c r="D23" s="30"/>
      <c r="E23" s="30"/>
      <c r="F23" s="11"/>
      <c r="G23" s="11"/>
      <c r="H23" s="1"/>
    </row>
    <row r="24" spans="2:10" x14ac:dyDescent="0.25">
      <c r="B24" s="12">
        <v>2000</v>
      </c>
      <c r="C24" s="2" t="s">
        <v>7</v>
      </c>
      <c r="D24" s="43">
        <v>105414890</v>
      </c>
      <c r="E24" s="43">
        <v>103891840</v>
      </c>
      <c r="F24" s="43">
        <v>-1523050</v>
      </c>
      <c r="G24" s="43">
        <v>83890586</v>
      </c>
      <c r="H24" s="43">
        <v>20001254</v>
      </c>
    </row>
    <row r="25" spans="2:10" x14ac:dyDescent="0.25">
      <c r="B25" s="12">
        <v>3000</v>
      </c>
      <c r="C25" s="8" t="s">
        <v>8</v>
      </c>
      <c r="D25" s="46">
        <v>180096975</v>
      </c>
      <c r="E25" s="46">
        <v>106008934</v>
      </c>
      <c r="F25" s="43">
        <v>-74088041</v>
      </c>
      <c r="G25" s="43">
        <v>73033564</v>
      </c>
      <c r="H25" s="43">
        <v>32975370</v>
      </c>
    </row>
    <row r="26" spans="2:10" x14ac:dyDescent="0.25">
      <c r="B26" s="13">
        <v>4000</v>
      </c>
      <c r="C26" s="9" t="s">
        <v>16</v>
      </c>
      <c r="D26" s="47">
        <v>0</v>
      </c>
      <c r="E26" s="47">
        <v>0</v>
      </c>
      <c r="F26" s="45">
        <v>0</v>
      </c>
      <c r="G26" s="45">
        <v>0</v>
      </c>
      <c r="H26" s="43">
        <v>0</v>
      </c>
      <c r="J26" s="28"/>
    </row>
    <row r="27" spans="2:10" x14ac:dyDescent="0.25">
      <c r="B27" s="35" t="s">
        <v>9</v>
      </c>
      <c r="C27" s="35"/>
      <c r="D27" s="48">
        <f>SUM(D24:D26)</f>
        <v>285511865</v>
      </c>
      <c r="E27" s="48">
        <f>SUM(E24:E26)</f>
        <v>209900774</v>
      </c>
      <c r="F27" s="48">
        <f t="shared" ref="F27" si="1">SUM(F24:F26)</f>
        <v>-75611091</v>
      </c>
      <c r="G27" s="48">
        <f>SUM(G24:G26)</f>
        <v>156924150</v>
      </c>
      <c r="H27" s="48">
        <f>SUM(H24:H26)</f>
        <v>52976624</v>
      </c>
    </row>
    <row r="28" spans="2:10" x14ac:dyDescent="0.25">
      <c r="H28" s="4"/>
    </row>
    <row r="29" spans="2:10" x14ac:dyDescent="0.25">
      <c r="H29" s="4"/>
    </row>
    <row r="30" spans="2:10" x14ac:dyDescent="0.25">
      <c r="B30" s="33" t="s">
        <v>11</v>
      </c>
      <c r="C30" s="33"/>
      <c r="D30" s="33"/>
      <c r="E30" s="33"/>
      <c r="F30" s="33"/>
      <c r="G30" s="33"/>
      <c r="H30" s="33"/>
      <c r="I30" s="29"/>
    </row>
    <row r="31" spans="2:10" x14ac:dyDescent="0.25">
      <c r="B31" s="23"/>
      <c r="C31" s="23"/>
      <c r="D31" s="34" t="s">
        <v>17</v>
      </c>
      <c r="E31" s="34"/>
      <c r="F31" s="34"/>
      <c r="G31" s="34"/>
      <c r="H31" s="34"/>
    </row>
    <row r="32" spans="2:10" ht="30" x14ac:dyDescent="0.25">
      <c r="B32" s="38" t="s">
        <v>4</v>
      </c>
      <c r="C32" s="38"/>
      <c r="D32" s="31" t="s">
        <v>19</v>
      </c>
      <c r="E32" s="31" t="s">
        <v>20</v>
      </c>
      <c r="F32" s="15" t="s">
        <v>12</v>
      </c>
      <c r="G32" s="15" t="s">
        <v>21</v>
      </c>
      <c r="H32" s="15" t="s">
        <v>13</v>
      </c>
    </row>
    <row r="33" spans="2:8" x14ac:dyDescent="0.25">
      <c r="B33" s="36" t="s">
        <v>5</v>
      </c>
      <c r="C33" s="49"/>
      <c r="D33" s="50"/>
      <c r="E33" s="30"/>
      <c r="F33" s="1"/>
      <c r="G33" s="1"/>
      <c r="H33" s="1"/>
    </row>
    <row r="34" spans="2:8" x14ac:dyDescent="0.25">
      <c r="B34" s="12">
        <v>1000</v>
      </c>
      <c r="C34" s="8" t="s">
        <v>6</v>
      </c>
      <c r="D34" s="3">
        <f t="shared" ref="D34:H34" si="2">D12</f>
        <v>369080683</v>
      </c>
      <c r="E34" s="24">
        <f t="shared" si="2"/>
        <v>368255470</v>
      </c>
      <c r="F34" s="3">
        <f t="shared" si="2"/>
        <v>-825213</v>
      </c>
      <c r="G34" s="3">
        <f t="shared" si="2"/>
        <v>362180467</v>
      </c>
      <c r="H34" s="3">
        <f t="shared" si="2"/>
        <v>6075003</v>
      </c>
    </row>
    <row r="35" spans="2:8" x14ac:dyDescent="0.25">
      <c r="B35" s="12">
        <v>2000</v>
      </c>
      <c r="C35" s="8" t="s">
        <v>7</v>
      </c>
      <c r="D35" s="3">
        <f t="shared" ref="D35:H36" si="3">D13+D24</f>
        <v>181678899</v>
      </c>
      <c r="E35" s="24">
        <f t="shared" si="3"/>
        <v>200956240</v>
      </c>
      <c r="F35" s="3">
        <f t="shared" si="3"/>
        <v>19277341</v>
      </c>
      <c r="G35" s="3">
        <f t="shared" si="3"/>
        <v>180883144</v>
      </c>
      <c r="H35" s="3">
        <f t="shared" si="3"/>
        <v>20073096</v>
      </c>
    </row>
    <row r="36" spans="2:8" x14ac:dyDescent="0.25">
      <c r="B36" s="12">
        <v>3000</v>
      </c>
      <c r="C36" s="8" t="s">
        <v>8</v>
      </c>
      <c r="D36" s="3">
        <f t="shared" si="3"/>
        <v>339997065</v>
      </c>
      <c r="E36" s="24">
        <f t="shared" si="3"/>
        <v>239294289</v>
      </c>
      <c r="F36" s="3">
        <f t="shared" si="3"/>
        <v>-100702776</v>
      </c>
      <c r="G36" s="3">
        <f t="shared" si="3"/>
        <v>199609826</v>
      </c>
      <c r="H36" s="3">
        <f t="shared" si="3"/>
        <v>39684463</v>
      </c>
    </row>
    <row r="37" spans="2:8" x14ac:dyDescent="0.25">
      <c r="B37" s="13">
        <v>4000</v>
      </c>
      <c r="C37" s="9" t="s">
        <v>16</v>
      </c>
      <c r="D37" s="7">
        <f t="shared" ref="D37:H37" si="4">D26</f>
        <v>0</v>
      </c>
      <c r="E37" s="25">
        <f t="shared" si="4"/>
        <v>0</v>
      </c>
      <c r="F37" s="10">
        <f t="shared" si="4"/>
        <v>0</v>
      </c>
      <c r="G37" s="7">
        <f t="shared" si="4"/>
        <v>0</v>
      </c>
      <c r="H37" s="7">
        <f t="shared" si="4"/>
        <v>0</v>
      </c>
    </row>
    <row r="38" spans="2:8" x14ac:dyDescent="0.25">
      <c r="B38" s="39" t="s">
        <v>14</v>
      </c>
      <c r="C38" s="40"/>
      <c r="D38" s="22"/>
      <c r="E38" s="22"/>
      <c r="F38" s="17">
        <f t="shared" ref="F38:H38" si="5">F39</f>
        <v>700507</v>
      </c>
      <c r="G38" s="17">
        <f t="shared" si="5"/>
        <v>198582555</v>
      </c>
      <c r="H38" s="17">
        <f t="shared" si="5"/>
        <v>0</v>
      </c>
    </row>
    <row r="39" spans="2:8" x14ac:dyDescent="0.25">
      <c r="B39" s="14">
        <v>3000</v>
      </c>
      <c r="C39" s="6" t="s">
        <v>15</v>
      </c>
      <c r="D39" s="26">
        <f t="shared" ref="D39:G39" si="6">D16</f>
        <v>197882048</v>
      </c>
      <c r="E39" s="26">
        <f t="shared" si="6"/>
        <v>198582555</v>
      </c>
      <c r="F39" s="7">
        <f t="shared" si="6"/>
        <v>700507</v>
      </c>
      <c r="G39" s="7">
        <f t="shared" si="6"/>
        <v>198582555</v>
      </c>
      <c r="H39" s="3">
        <f>H16</f>
        <v>0</v>
      </c>
    </row>
    <row r="40" spans="2:8" x14ac:dyDescent="0.25">
      <c r="B40" s="35" t="s">
        <v>9</v>
      </c>
      <c r="C40" s="35"/>
      <c r="D40" s="27">
        <f t="shared" ref="D40:H40" si="7">D34+D35+D36+D37+D39</f>
        <v>1088638695</v>
      </c>
      <c r="E40" s="27">
        <f t="shared" si="7"/>
        <v>1007088554</v>
      </c>
      <c r="F40" s="16">
        <f t="shared" si="7"/>
        <v>-81550141</v>
      </c>
      <c r="G40" s="16">
        <f t="shared" si="7"/>
        <v>941255992</v>
      </c>
      <c r="H40" s="16">
        <f t="shared" si="7"/>
        <v>65832562</v>
      </c>
    </row>
    <row r="41" spans="2:8" x14ac:dyDescent="0.25">
      <c r="F41" s="4"/>
    </row>
    <row r="43" spans="2:8" ht="50.25" customHeight="1" x14ac:dyDescent="0.25">
      <c r="B43" s="32"/>
      <c r="C43" s="32"/>
      <c r="D43" s="32"/>
      <c r="E43" s="32"/>
      <c r="F43" s="32"/>
      <c r="G43" s="32"/>
      <c r="H43" s="32"/>
    </row>
    <row r="45" spans="2:8" ht="33" customHeight="1" x14ac:dyDescent="0.25">
      <c r="B45" s="32"/>
      <c r="C45" s="32"/>
      <c r="D45" s="32"/>
      <c r="E45" s="32"/>
      <c r="F45" s="32"/>
      <c r="G45" s="32"/>
      <c r="H45" s="32"/>
    </row>
  </sheetData>
  <mergeCells count="26">
    <mergeCell ref="B32:C32"/>
    <mergeCell ref="B33:C33"/>
    <mergeCell ref="B38:C38"/>
    <mergeCell ref="B40:C40"/>
    <mergeCell ref="B43:H43"/>
    <mergeCell ref="B45:H45"/>
    <mergeCell ref="B22:C22"/>
    <mergeCell ref="B23:C23"/>
    <mergeCell ref="B27:C27"/>
    <mergeCell ref="B30:H30"/>
    <mergeCell ref="D31:E31"/>
    <mergeCell ref="F31:H31"/>
    <mergeCell ref="B10:C10"/>
    <mergeCell ref="B11:C11"/>
    <mergeCell ref="B15:C15"/>
    <mergeCell ref="B17:C17"/>
    <mergeCell ref="B20:H20"/>
    <mergeCell ref="D21:E21"/>
    <mergeCell ref="F21:H21"/>
    <mergeCell ref="B3:H3"/>
    <mergeCell ref="B4:H4"/>
    <mergeCell ref="B5:H5"/>
    <mergeCell ref="B6:H6"/>
    <mergeCell ref="B8:H8"/>
    <mergeCell ref="D9:E9"/>
    <mergeCell ref="F9:H9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2020</vt:lpstr>
      <vt:lpstr>2019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 Murrieta</dc:creator>
  <cp:lastModifiedBy>CECILIA MUÑOZ CORTES</cp:lastModifiedBy>
  <cp:lastPrinted>2020-09-02T18:40:24Z</cp:lastPrinted>
  <dcterms:created xsi:type="dcterms:W3CDTF">2020-04-23T22:32:13Z</dcterms:created>
  <dcterms:modified xsi:type="dcterms:W3CDTF">2020-10-12T18:20:02Z</dcterms:modified>
</cp:coreProperties>
</file>